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65476" windowWidth="15135" windowHeight="8850" activeTab="1"/>
  </bookViews>
  <sheets>
    <sheet name="немецкий 1" sheetId="1" r:id="rId1"/>
    <sheet name="немецкий 2" sheetId="2" r:id="rId2"/>
    <sheet name="французский 1" sheetId="3" r:id="rId3"/>
    <sheet name="французский 2" sheetId="4" r:id="rId4"/>
    <sheet name="испанский" sheetId="5" r:id="rId5"/>
  </sheets>
  <definedNames/>
  <calcPr fullCalcOnLoad="1"/>
</workbook>
</file>

<file path=xl/sharedStrings.xml><?xml version="1.0" encoding="utf-8"?>
<sst xmlns="http://schemas.openxmlformats.org/spreadsheetml/2006/main" count="400" uniqueCount="209">
  <si>
    <t>уровень владения языком</t>
  </si>
  <si>
    <t>рег. номер участника</t>
  </si>
  <si>
    <t>Фамилия Имя, ОУ, город</t>
  </si>
  <si>
    <t>Место</t>
  </si>
  <si>
    <t>Бойко Виктория, МОУ лицей, г. Лобня,8 класс(2 год обучения)</t>
  </si>
  <si>
    <t>Никульшин Леонид, МОУ лицей, г.Лобня,8 класс(2 год обучения)</t>
  </si>
  <si>
    <t>Попович Ирина , МОУ лицей, г.Лобня,8 класс(2 год обучения)</t>
  </si>
  <si>
    <t>Филимонова Альбина, МОУ лицей, г.Лобня,8 класс(2 год обучения)</t>
  </si>
  <si>
    <r>
      <t>Зарегистрированные участники в I Всероссийской  дистанционной Олимпиаде по Иностранным языкам</t>
    </r>
    <r>
      <rPr>
        <b/>
        <sz val="12"/>
        <color indexed="62"/>
        <rFont val="Arial Cyr"/>
        <family val="0"/>
      </rPr>
      <t xml:space="preserve"> </t>
    </r>
    <r>
      <rPr>
        <sz val="12"/>
        <color indexed="62"/>
        <rFont val="Arial Cyr"/>
        <family val="0"/>
      </rPr>
      <t>(французский язык)</t>
    </r>
    <r>
      <rPr>
        <b/>
        <sz val="12"/>
        <color indexed="62"/>
        <rFont val="Arial Cyr"/>
        <family val="0"/>
      </rPr>
      <t xml:space="preserve"> младшая группа</t>
    </r>
  </si>
  <si>
    <r>
      <t>Зарегистрированные участники в I Всероссийской  дистанционной Олимпиаде по Иностранным языкам</t>
    </r>
    <r>
      <rPr>
        <b/>
        <sz val="12"/>
        <color indexed="62"/>
        <rFont val="Arial Cyr"/>
        <family val="0"/>
      </rPr>
      <t xml:space="preserve"> </t>
    </r>
    <r>
      <rPr>
        <sz val="12"/>
        <color indexed="62"/>
        <rFont val="Arial Cyr"/>
        <family val="0"/>
      </rPr>
      <t>(французский язык)</t>
    </r>
    <r>
      <rPr>
        <b/>
        <sz val="12"/>
        <color indexed="62"/>
        <rFont val="Arial Cyr"/>
        <family val="0"/>
      </rPr>
      <t xml:space="preserve"> старшая группа</t>
    </r>
  </si>
  <si>
    <t>Верещагина Александра, МОУ лицей, г.Лобня,9 класс(3 год обучения)</t>
  </si>
  <si>
    <t>Долгова Юлия, МОУ лицей, г.Лобня,9 класс(3 год обучения)</t>
  </si>
  <si>
    <t>Козлова Татьяна, МОУ лицей, г.Лобня,9 класс(3 год обучения)</t>
  </si>
  <si>
    <t>Русакова Мария, МОУ лицей, г.Лобня,9 класс(3 год обучения)</t>
  </si>
  <si>
    <t>Леонтьева Дарья, МОУ СОШ №9, г. Лобня,10 класс(4 год обучения)</t>
  </si>
  <si>
    <t>Вертепова Татьяна, МОУ лицей, г.Лобня,10 класс(4 год обучения)</t>
  </si>
  <si>
    <t>ЗАГРЕТДИНОВА ИЛОНА, 7 КЛАСС, ГИМНАЗИЯ , СТЕРЛИТАМАК</t>
  </si>
  <si>
    <t>МОМОТ АННА, 11 КЛАСС, ШКОЛА 33, СТЕРЛИТАМАК</t>
  </si>
  <si>
    <t>Жемчугова София, гимназия № 1565 «Свиблово» г. Москва, 8 класс</t>
  </si>
  <si>
    <t>Строганова София, гимназия № 1565 «Свиблово» г. Москва, 8 класс</t>
  </si>
  <si>
    <t>Токарев Иван, гимназия  № 1565 «Свиблово» г. Москва, 8 класс</t>
  </si>
  <si>
    <t>Капиян Артур, гимназия № 1565 «Свиблово» г. Москва, 8 класс</t>
  </si>
  <si>
    <t>Кипарисов  Илья, гимназия № 1565 «Свиблово» г. Москва, 8 класс</t>
  </si>
  <si>
    <t>Кондратова Марина, гимназия №7, г.Волгоград, 5 класс</t>
  </si>
  <si>
    <t>Правденко Максим, гимназия №7, г.Волгоград, 5 класс</t>
  </si>
  <si>
    <t>Сыченко Артём, гимназия №7, г.Волгоград, 5 класс</t>
  </si>
  <si>
    <t>Никулова Алина, гимназия №7, г.Волгоград, 6 класс</t>
  </si>
  <si>
    <t>Чекорина Дарья, гимназия №7, г.Волгоград, 6 класс</t>
  </si>
  <si>
    <t>Дереза Татьяна, гимназия №7, г.Волгоград, 7 класс</t>
  </si>
  <si>
    <t>Черкасова Василиса, гимназия №7, г.Волгоград, 8 класс</t>
  </si>
  <si>
    <t>Саакян Роберт, гимназия №7, г.Волгоград, 8 класс</t>
  </si>
  <si>
    <t>Карабанова Анастасия, гимназия №7, г.Волгоград, 8 класс</t>
  </si>
  <si>
    <t>Коровина Виктория, гимназия №7, г.Волгоград, 8 класс</t>
  </si>
  <si>
    <t>Калмыкова Светлана, гимназия №7, г.Волгоград, 8 класс</t>
  </si>
  <si>
    <t>Куракина Анастасия, гимназия №7, г.Волгоград, 8 класс</t>
  </si>
  <si>
    <t>Буровой Андрей, гимназия №7, г.Волгоград, 9 класс</t>
  </si>
  <si>
    <t>Пенской Алексей, гимназия №7, г.Волгоград, 9 класс</t>
  </si>
  <si>
    <t>Бондарева Кристина, гимназия №7, г.Волгоград, 9 класс</t>
  </si>
  <si>
    <t>Мишина Дарья, гимназия №7, г.Волгоград, 9 класс</t>
  </si>
  <si>
    <t>Филимонова Анна, гимназия №7, г.Волгоград, 9 класс</t>
  </si>
  <si>
    <t>Максимова Екатерина, гимназия №7, г.Волгоград, 9 класс</t>
  </si>
  <si>
    <t>Чурвина Анна, гимназия №7, г.Волгоград, 10 класс</t>
  </si>
  <si>
    <t>Юрина Ирина, гимназия №7, г.Волгоград, 10 класс</t>
  </si>
  <si>
    <t>Борисова Мария, гимназия №7, г.Волгоград, 10 класс</t>
  </si>
  <si>
    <t>Карпова Александра, гимназия №7, г.Волгоград, 10 класс</t>
  </si>
  <si>
    <t>Зенина Альбина, гимназия №7, г.Волгоград, 10 класс</t>
  </si>
  <si>
    <t xml:space="preserve">Мусиенко Юлия, 5 класс, лицей 9, Волгоград </t>
  </si>
  <si>
    <t xml:space="preserve">Евсеенко Анастасия, 5 класс, лицей 9, Волгоград </t>
  </si>
  <si>
    <t xml:space="preserve">Гордиенко Виктория, 5 класс, лицей 9, Волгоград </t>
  </si>
  <si>
    <t xml:space="preserve">Кузнецов Егор, 5 класс, лицей 9, Волгоград </t>
  </si>
  <si>
    <t>Смирнова Екатерина, МОУ "СОШ 37" г. Астрахани 5Б класс</t>
  </si>
  <si>
    <t>Татаринцева Надежда, МОУ "СОШ 37" г. Астрахани 5Б класс</t>
  </si>
  <si>
    <t>Брызгалина Мария ,гимназия 5,г.Волгоград ,7класс</t>
  </si>
  <si>
    <t>Девятов Александр ,гимназия 5,г.Волгоград ,7класс</t>
  </si>
  <si>
    <t>Феоктистов Егор, гимназия 5,г.Волгоград ,7класс</t>
  </si>
  <si>
    <t>Карпов Никита , гимназия 5,г.Волгоград ,7класс</t>
  </si>
  <si>
    <t>Рогов Михаил, гимназия 5,г.Волгоград ,8класс</t>
  </si>
  <si>
    <t>Беляева Елена , гимназия 5,г.Волгоград ,9класс</t>
  </si>
  <si>
    <t>Абрамова Елизавета, МОУ "Лицей №1", г.Оренбург, 8 класс</t>
  </si>
  <si>
    <t>Юшина Валерия, МОУ "Лицей №1", г.Оренбург, 8 класс</t>
  </si>
  <si>
    <t>Шмакова Евгения, МОУ "Лицей №1", г.Оренбург, 8 класс</t>
  </si>
  <si>
    <t>Немиров Артур, МОУ "Лицей №1", г.Оренбург, 9 класс</t>
  </si>
  <si>
    <t>Аляпкина Анастасия, МОУ "Лицей №1", г.Оренбург, 9 класс</t>
  </si>
  <si>
    <t>Розлач Юлия, МОУ "Лицей №1", г.Оренбург, 9 класс</t>
  </si>
  <si>
    <t>Гумалатова Диана, МОУ "Лицей №1", г.Оренбург, 9 класс</t>
  </si>
  <si>
    <t>Коротков Егор, гимназия №1, г. Пенза, 8класс</t>
  </si>
  <si>
    <t>Макарова Дарья, гимназия №1, г. Пенза, 8 класс</t>
  </si>
  <si>
    <t xml:space="preserve">Вершинин Владислав, гимназия №1, г. Пенза, 8 класс </t>
  </si>
  <si>
    <t>Кочетков Петр, гимназия №1, г. Пенза, 8 класс</t>
  </si>
  <si>
    <t>Тер-Аракелян Арман, гимназия №1, г. Пенза, 8 класс</t>
  </si>
  <si>
    <t>Кистина Анастасия, гимназия №1, г. Пенза, 10 класс</t>
  </si>
  <si>
    <t>Тезина Елена, гимназия №1 г. Пенза , 11 класс</t>
  </si>
  <si>
    <t>Габдрашитова Анжела, Сош 115, Пермь, 9Б класс</t>
  </si>
  <si>
    <t>Денисова Елена, МОУ "СОШ 3", г.Алатырь, 5 класс</t>
  </si>
  <si>
    <t>Резчикова Татьяна, МОУ "СОШ 3", г.Алатырь, 5 класс</t>
  </si>
  <si>
    <t>Хлупин Дмитрий, МОУ "СОШ 3", г.Алатырь, 6 класс</t>
  </si>
  <si>
    <t>Шишкова Ирина, МОУ "СОШ 3", г.Алатырь, 8 класс</t>
  </si>
  <si>
    <t>Матюнина Юлия, МОУ "СОШ 3", г.Алатырь, 10 класс</t>
  </si>
  <si>
    <t>Подкаменная Таня, МОУ СОШ №30, Иркутск, 5в класс</t>
  </si>
  <si>
    <t>Федюра Алена, МОУ СОШ №30, Иркутск, 5в класс</t>
  </si>
  <si>
    <t>Ильина Ксения, МОУ СОШ №30, Иркутск, 8г класс</t>
  </si>
  <si>
    <t>Просолупова Анастасия, гимназия №6, 11 класс Новороссийск.</t>
  </si>
  <si>
    <t>Иванова Ксения, гимназия №6, 10 класс Новороссийск.</t>
  </si>
  <si>
    <t>Агапова Анна, гимназия №6, 10 класс Новороссийск.</t>
  </si>
  <si>
    <t>Шовкопляс Алина, 10 класс, лицей№9, Волгоград</t>
  </si>
  <si>
    <t>Малыгина Мария, гимназия 6, г. Пенза 8 класс</t>
  </si>
  <si>
    <t>Левина Мария, гимназия 6, г. Пенза, 8 класс</t>
  </si>
  <si>
    <t>Иванчина Татьяна, гимназия 6, г. Пенза, 9 класс</t>
  </si>
  <si>
    <t xml:space="preserve">Шовкопляс Алина, 8 класс, лицей 9, Волгоград </t>
  </si>
  <si>
    <t>Лаптев Сергей, МОУ СОШ №30, Иркутск, 5в класс</t>
  </si>
  <si>
    <t>Полыгалов Даниил, гимназия №3, г. Пермь</t>
  </si>
  <si>
    <t>Итог</t>
  </si>
  <si>
    <t>I место</t>
  </si>
  <si>
    <t>II место</t>
  </si>
  <si>
    <t>III место</t>
  </si>
  <si>
    <t>лауреат</t>
  </si>
  <si>
    <t>А2</t>
  </si>
  <si>
    <t>А1</t>
  </si>
  <si>
    <t>А3</t>
  </si>
  <si>
    <r>
      <t>Зарегистрированные участники в I Всероссийской  дистанционной Олимпиаде по Иностранным языкам (немецкий язык)</t>
    </r>
    <r>
      <rPr>
        <b/>
        <sz val="12"/>
        <color indexed="62"/>
        <rFont val="Arial Cyr"/>
        <family val="0"/>
      </rPr>
      <t xml:space="preserve"> младшая группа</t>
    </r>
  </si>
  <si>
    <t>задание 1</t>
  </si>
  <si>
    <t>задание 2</t>
  </si>
  <si>
    <t>задание 3</t>
  </si>
  <si>
    <t>задание4</t>
  </si>
  <si>
    <t>задание 5</t>
  </si>
  <si>
    <t>задание 6</t>
  </si>
  <si>
    <t>итого</t>
  </si>
  <si>
    <t>Кеба Анна, УВК Бекар МОУ гимназии N6, г. Новороссийск, 1 год обучения</t>
  </si>
  <si>
    <t>Шрайбер Анастасия, гимназия №6, г. Томск, 5 класс</t>
  </si>
  <si>
    <t>Григорьева Анастасия, гимназия 6, г. Пенза, 6 класс</t>
  </si>
  <si>
    <t>Бурганова Анастасия, гимназия 6, г. Пенза, 6 класс</t>
  </si>
  <si>
    <t>Масенькина Елена, гимназия 6, г. Пенза, 7 класс</t>
  </si>
  <si>
    <t>Мягкая Ольга, УВК Бекар МОУ гимназии N6, г. Новороссийск, 2 год обучения</t>
  </si>
  <si>
    <t>Ивченко Дарья, гимназия 6, г. Пенза, 7 класс</t>
  </si>
  <si>
    <t>Лукьянова Софья, гимназия 6, г. Пенза, 7 класс</t>
  </si>
  <si>
    <t>Аникин Станислав, МОУ СОШ 1, р.п.Дергачи, 5 класс</t>
  </si>
  <si>
    <t>Илич Милена, УВК Бекар МОУ гимназии N6, г. Новороссийск, 1 год обучения</t>
  </si>
  <si>
    <t>Алексеенко Егор, УВК Бекар МОУ гимназии N6, г. Новороссийск, 1 год обучения</t>
  </si>
  <si>
    <t>Гонтов Даниил, гимназия №6, г. Томск, 5 класс</t>
  </si>
  <si>
    <t>Минаева Людмила, Большеуковская СОШ, с. Большие Уки, 6 класс</t>
  </si>
  <si>
    <t>Спиркина Елена, гимназия №6, г. Томск, 5 класс</t>
  </si>
  <si>
    <t xml:space="preserve">Асланов Руслан, МБОУ "СОШ 17", г. Норильск 5 класс </t>
  </si>
  <si>
    <t xml:space="preserve">Кавыева Ирина, Октябрьская средняя общеобразовательная школа №2, п. Октябрьский, 7 класс </t>
  </si>
  <si>
    <t>Чертовских Ксения, МОУ "Высокогривская оош" Панкрушихинского района Алтайского края, 7 класс</t>
  </si>
  <si>
    <t>Иосипенко Полина, гимназия 6, г. Пенза, 7 класс</t>
  </si>
  <si>
    <t>Глухова Елизавета, гимназия 6, г. Пенза, 7 класс</t>
  </si>
  <si>
    <t>Уренцов дмитрий, гимназия 6, г. Пенза, 6 класс</t>
  </si>
  <si>
    <t>Дубачёва Анастасия, гимназия №10, г.Волгоград, 7 класс.</t>
  </si>
  <si>
    <t>Липатов Сергей, СОШ №7, г.Заинск 5 класс</t>
  </si>
  <si>
    <t>Спирина Мария, гимназия №6, г. Томск, 5 класс</t>
  </si>
  <si>
    <t>Темерчева Ирина, УВК Бекар МОУ гимназии N6, г. Новороссийск, 1 год обучения</t>
  </si>
  <si>
    <t>Полле Дарьяна, гимназия №6, г. Томск, 5 класс</t>
  </si>
  <si>
    <t xml:space="preserve">Усанова Анастасия, МБОУ "СОШ 17", г. Норильск 5 класс </t>
  </si>
  <si>
    <t xml:space="preserve">Шириева Сурана, МБОУ "СОШ 17", г. Норильск 5 класс </t>
  </si>
  <si>
    <t xml:space="preserve">Рамазанова Лейла, МБОУ "СОШ 17", г. Норильск 7 класс </t>
  </si>
  <si>
    <t xml:space="preserve">Насиров Байбала, МБОУ "СОШ 17", г. Норильск 7 класс </t>
  </si>
  <si>
    <t xml:space="preserve">Быховский Дмитрий, МБОУ "СОШ 17", г. Норильск 7 класс </t>
  </si>
  <si>
    <t>Цымбалюк Иван, Большеуковская СОШ, с. Большие Уки, 7 класс</t>
  </si>
  <si>
    <t>Баринова Анастасия,пос. Мостовской ,7 класс</t>
  </si>
  <si>
    <t>Глухих Алина ,пос. Мостовской ,7 класс</t>
  </si>
  <si>
    <t>Шмелёва Елизавета, УВК Бекар МОУ гимназии N6, г. Новороссийск, 2 год обучения</t>
  </si>
  <si>
    <t>Нитишева Венера, МОУ СОШ 1, р.п.Дергачи, 7 класс</t>
  </si>
  <si>
    <t>Бухтеева Ксения,пос. Мостовской ,7 класс</t>
  </si>
  <si>
    <t>Иглаков Данила, гимназия №6, г. Томск, 5 класс</t>
  </si>
  <si>
    <t>Павлова Инна , пос. Мостовской ,7 класс</t>
  </si>
  <si>
    <t>Ниценко Светлана, пос. Мостовской ,7 класс</t>
  </si>
  <si>
    <t>Данилов Сергей, МОУ СОШ 1, р.п.Дергачи, 5 класс</t>
  </si>
  <si>
    <t>Молчанов Степан, УВК Бекар МОУ гимназии N6, г. Новороссийск, 1 год обучения</t>
  </si>
  <si>
    <t>Максимова Анастасия, УВК Бекар МОУ гимназии N6, г. Новороссийск, 2 год обучения</t>
  </si>
  <si>
    <t>Улитина Любовь, МОУ СОШ 1, р.п.Дергачи, 7 класс</t>
  </si>
  <si>
    <t>Исаева Мария, МОУ СОШ 1, р.п.Дергачи, 7 класс</t>
  </si>
  <si>
    <t>Ефимова Елена, МОУ СОШ 1, р.п.Дергачи, 7 класс</t>
  </si>
  <si>
    <t>Дьяконова Ольга, гимназия №10, г.Волгоград, 7 класс.</t>
  </si>
  <si>
    <t>Чигарёва Ксения, гимназия №10, г.Волгоград, 7 класс.</t>
  </si>
  <si>
    <t>Ткачёв Дмитрий, гимназия №10, г.Волгоград, 7 класс.</t>
  </si>
  <si>
    <t xml:space="preserve">Юсупов Вадим, 5 класс, МОУ Белореченская СОШ, п. Белореченский, Усольского </t>
  </si>
  <si>
    <t>Кудрина Эрика, гимназия №6, г. Томск, 5 класс</t>
  </si>
  <si>
    <t>Терешина Любовь, СОШ № 15, г.Нерюнгри, 11а класс</t>
  </si>
  <si>
    <t>Черноусова Анастасия, СОШ № 15, г.Нерюнгри, 11а класс</t>
  </si>
  <si>
    <t>Петрова Альбина, МОУ СОШ 1, р.п.Дергачи, 11 класс</t>
  </si>
  <si>
    <t>Сычева Анастасия, Большеуковская СОШ, с. Большие Уки, 10 класс</t>
  </si>
  <si>
    <t>Сабинова Ирина, МОУ СОШ 24, Волгоград, 8 класс</t>
  </si>
  <si>
    <t xml:space="preserve">Руднева Валерия, МОУ СОШ 24, Волгоград, 8 класс </t>
  </si>
  <si>
    <t xml:space="preserve">Волосатов Иван , МОУ СОШ 24, Волгоград, 8 класс </t>
  </si>
  <si>
    <t xml:space="preserve"> Чукина Екатерина, гимназия №10, г.Волгоград, 8 класс.</t>
  </si>
  <si>
    <t>Гиззатова Элиза, МОБУ СОШ N 3, 6 "Б" класс - немецкий язык - 5 год обучения</t>
  </si>
  <si>
    <t>Панюшкина Виктория, УВК Бекар МОУ гимназии N6, г. Новороссийск, 4 год обучения</t>
  </si>
  <si>
    <t>Селиверстова Анжела, МОУ г. Мурманска гимназия 3, г. Мурманск, 9 класс</t>
  </si>
  <si>
    <t>Дмитриева Юлия, гимназия №6, 11 класс Новороссийск</t>
  </si>
  <si>
    <t xml:space="preserve">Шевченко Екатерина, СОШ №9 имени М.И.Баркова г. Братск, 9 класс </t>
  </si>
  <si>
    <t>Стахорская Екатерина, УВК Бекар МОУ гимназии N6, г. Новороссийск, 3 год обучения</t>
  </si>
  <si>
    <t>Буцык Кирилл, УВК Бекар МОУ гимназии N6, г. Новороссийск, 3 год обучения</t>
  </si>
  <si>
    <t>Ковалева Анна, гимназия 6, г. Пенза, 9 класс</t>
  </si>
  <si>
    <t>Катышева ЫВалерия, гимназия 6, г. Пенза, 8 класс</t>
  </si>
  <si>
    <t>Зотова Татьяна, гимназия 6, г. Пенза, 11 класс</t>
  </si>
  <si>
    <t>Шишкин Александр, гимназия 6, г. Пенза, 8 класс</t>
  </si>
  <si>
    <t>Кожухарова Анастасия, МОУ г. Мурманска гимназия 3, г. Мурманск, 10 класс</t>
  </si>
  <si>
    <t>Белякова Екатерина, МОУ г. Мурманска гимназия 3, г. Мурманск, 9 класс</t>
  </si>
  <si>
    <t>Сергеев Алексей Юрьевич, МОУ "Средняя общеобразовательная школа п. Опытный Цивильского района ЧР", 11 класс</t>
  </si>
  <si>
    <t>Волкова Екатерина, УВК Бекар МОУ гимназии N6, г. Новороссийск, 3 год обучения</t>
  </si>
  <si>
    <t>Бобровская Марина, 11 класс, МОУ Белореченская СОШ, п. Белореченский, Усольского района, Иркутской области</t>
  </si>
  <si>
    <t>Фаттахова Регина, МОБУ СОШ N 3, 7 "А" класс- немецкий язык - 6 год обучения</t>
  </si>
  <si>
    <t>Аленкин Андрей, гимназия № 1, г. Пенза, 8 класс</t>
  </si>
  <si>
    <t xml:space="preserve">Ничипорчук Дарья, СОШ №9 имени М.И.Баркова г. Братск, 10 класс </t>
  </si>
  <si>
    <t>Вдовина Ксения, 9  класс, МОУ Белореченская СОШ, п. Белореченский, Усольского района, Иркутской области</t>
  </si>
  <si>
    <t>Рахимьянова Ильзира, МОБУ СОШ N 3, 7 "А" класс - немецкий язык - 6 год обучения</t>
  </si>
  <si>
    <t xml:space="preserve">Богданова Анна, СОШ №9 имени М.И.Баркова г. Братск, 10 класс </t>
  </si>
  <si>
    <t>Боран-Кешишьян Степан, УВК Бекар МОУ гимназии N6, г. Новороссийск, 3 год обучения</t>
  </si>
  <si>
    <t>Дунаева Любовь, МОБУ СОШ N 3, 6 "Б" класс - немецкий язык - 5 год обучения</t>
  </si>
  <si>
    <t>Лопатина Стефания, УВК Бекар МОУ гимназии N6, г. Новороссийск, 3 год обучения</t>
  </si>
  <si>
    <t>Харченко Валерия, УВК Бекар МОУ гимназии N6, г. Новороссийск, 3 год обучения</t>
  </si>
  <si>
    <t>Оконечникова Мария, МОУ "Белоярская СОШ", с. Белый Яр, Хакасия, 9 "В" класс</t>
  </si>
  <si>
    <t>Фролкова Ирина, МОУ "Белоярская СОШ", с. Белый Яр, Хакасия, 8 "Г" класс</t>
  </si>
  <si>
    <t>Замалиева Рамина , СОШ №7, г.Заинск,9 класс</t>
  </si>
  <si>
    <t>Рязанова Оксана, Большеуковская СОШ, с. Большие Уки, 10 класс</t>
  </si>
  <si>
    <t>Чернышова Антонина, МОУ СОШ 1, р.п.Дергачи, 11 класс</t>
  </si>
  <si>
    <t>Дрёмина Оксана, МОУ СОШ 1, р.п.Дергачи, 10 класс</t>
  </si>
  <si>
    <t>Борисова Полина, гимназия 6, г. Пенза, 9 класс</t>
  </si>
  <si>
    <t>Панфилова Юлия, МОУ СОШ№1, г. Александровск, 10 класс</t>
  </si>
  <si>
    <t>Чеботарева Дарья, УВК Бекар МОУ гимназии N6, г. Новороссийск, 3 год обучения</t>
  </si>
  <si>
    <t>Гридчина Анна, Центр образования, г. Нерюнгри , 11 класс</t>
  </si>
  <si>
    <t>Косарева Александра, МОУ СОШ 1, р.п.Дергачи, 10 класс</t>
  </si>
  <si>
    <t>Ломакин Никита, МОУ "СОШ № 96" г. Барнаул, 9 класс</t>
  </si>
  <si>
    <t>Айзсильник Ольга, МОУ г. Мурманска гимназия 3, г. Мурманск, 11 класс</t>
  </si>
  <si>
    <t>Ефимова Екатерина, МОУ СОШ 1, р.п.Дергачи, 5 класс</t>
  </si>
  <si>
    <t>Шмидт Дарья, МОУ г. Мурманска гимназия 3, г. Мурманск, 10 класс</t>
  </si>
  <si>
    <t>Перепеченова Ольга, МОУ г. Мурманска гимназия 3, г. Мурманск, 9 класс</t>
  </si>
  <si>
    <t>задание 4</t>
  </si>
  <si>
    <r>
      <t>Зарегистрированные участники в I Всероссийской  дистанционной Олимпиаде по Иностранным языкам (немецкий язык)</t>
    </r>
    <r>
      <rPr>
        <b/>
        <sz val="12"/>
        <color indexed="62"/>
        <rFont val="Arial Cyr"/>
        <family val="0"/>
      </rPr>
      <t xml:space="preserve"> старшая группа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</si>
</sst>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3">
    <font>
      <sz val="10"/>
      <name val="Arial Cyr"/>
      <family val="0"/>
    </font>
    <font>
      <sz val="12"/>
      <color indexed="6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6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4"/>
      <name val="Calibri"/>
      <family val="2"/>
    </font>
    <font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62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4">
    <xf numFmtId="0" fontId="0" fillId="0" borderId="0" xfId="0" applyAlignment="1">
      <alignment/>
    </xf>
    <xf numFmtId="2" fontId="0" fillId="0" borderId="0" xfId="0" applyNumberFormat="1" applyFill="1" applyAlignment="1">
      <alignment horizontal="center" wrapText="1"/>
    </xf>
    <xf numFmtId="2" fontId="1" fillId="0" borderId="0" xfId="0" applyNumberFormat="1" applyFont="1" applyFill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0" fillId="0" borderId="0" xfId="0" applyFill="1" applyBorder="1" applyAlignment="1">
      <alignment/>
    </xf>
    <xf numFmtId="0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11" fillId="0" borderId="0" xfId="0" applyFont="1" applyAlignment="1">
      <alignment horizontal="left" indent="2"/>
    </xf>
    <xf numFmtId="1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Border="1" applyAlignment="1">
      <alignment wrapText="1"/>
    </xf>
    <xf numFmtId="2" fontId="9" fillId="0" borderId="11" xfId="0" applyNumberFormat="1" applyFont="1" applyBorder="1" applyAlignment="1">
      <alignment wrapText="1"/>
    </xf>
    <xf numFmtId="2" fontId="10" fillId="0" borderId="11" xfId="0" applyNumberFormat="1" applyFont="1" applyBorder="1" applyAlignment="1">
      <alignment wrapText="1"/>
    </xf>
    <xf numFmtId="2" fontId="7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2" fontId="8" fillId="0" borderId="11" xfId="0" applyNumberFormat="1" applyFont="1" applyFill="1" applyBorder="1" applyAlignment="1">
      <alignment horizont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indent="2"/>
    </xf>
    <xf numFmtId="1" fontId="7" fillId="0" borderId="11" xfId="0" applyNumberFormat="1" applyFont="1" applyFill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0" fontId="10" fillId="0" borderId="0" xfId="0" applyFont="1" applyAlignment="1">
      <alignment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wrapText="1"/>
    </xf>
    <xf numFmtId="2" fontId="10" fillId="0" borderId="11" xfId="0" applyNumberFormat="1" applyFont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1" fontId="9" fillId="0" borderId="11" xfId="0" applyNumberFormat="1" applyFont="1" applyFill="1" applyBorder="1" applyAlignment="1">
      <alignment horizont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2" fontId="31" fillId="0" borderId="11" xfId="0" applyNumberFormat="1" applyFont="1" applyFill="1" applyBorder="1" applyAlignment="1">
      <alignment horizont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wrapText="1"/>
    </xf>
    <xf numFmtId="2" fontId="32" fillId="0" borderId="11" xfId="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zoomScale="75" zoomScaleNormal="75" zoomScalePageLayoutView="0" workbookViewId="0" topLeftCell="A1">
      <selection activeCell="D19" sqref="D19"/>
    </sheetView>
  </sheetViews>
  <sheetFormatPr defaultColWidth="9.00390625" defaultRowHeight="12.75"/>
  <cols>
    <col min="2" max="2" width="46.375" style="0" customWidth="1"/>
    <col min="3" max="3" width="10.375" style="0" customWidth="1"/>
    <col min="4" max="4" width="10.75390625" style="0" customWidth="1"/>
    <col min="5" max="5" width="10.875" style="0" customWidth="1"/>
    <col min="6" max="6" width="11.00390625" style="0" customWidth="1"/>
    <col min="7" max="7" width="11.375" style="0" customWidth="1"/>
    <col min="8" max="8" width="11.00390625" style="0" customWidth="1"/>
    <col min="9" max="9" width="13.625" style="0" customWidth="1"/>
    <col min="10" max="10" width="12.75390625" style="0" customWidth="1"/>
    <col min="11" max="11" width="13.625" style="0" customWidth="1"/>
  </cols>
  <sheetData>
    <row r="1" spans="1:10" ht="12.75">
      <c r="A1" s="10"/>
      <c r="B1" s="11"/>
      <c r="C1" s="11"/>
      <c r="D1" s="11"/>
      <c r="E1" s="11"/>
      <c r="F1" s="11"/>
      <c r="G1" s="11"/>
      <c r="H1" s="11"/>
      <c r="I1" s="11"/>
      <c r="J1" s="1"/>
    </row>
    <row r="2" spans="1:10" ht="15.75">
      <c r="A2" s="12" t="s">
        <v>99</v>
      </c>
      <c r="B2" s="13"/>
      <c r="C2" s="13"/>
      <c r="D2" s="13"/>
      <c r="E2" s="13"/>
      <c r="F2" s="13"/>
      <c r="G2" s="13"/>
      <c r="H2" s="13"/>
      <c r="I2" s="13"/>
      <c r="J2" s="2"/>
    </row>
    <row r="3" spans="1:10" ht="13.5" thickBot="1">
      <c r="A3" s="10"/>
      <c r="B3" s="11"/>
      <c r="C3" s="11"/>
      <c r="D3" s="11"/>
      <c r="E3" s="11"/>
      <c r="F3" s="11"/>
      <c r="G3" s="11"/>
      <c r="H3" s="11"/>
      <c r="I3" s="11"/>
      <c r="J3" s="1"/>
    </row>
    <row r="4" spans="1:11" ht="51.75" thickBot="1">
      <c r="A4" s="6" t="s">
        <v>1</v>
      </c>
      <c r="B4" s="3" t="s">
        <v>2</v>
      </c>
      <c r="C4" s="3" t="s">
        <v>100</v>
      </c>
      <c r="D4" s="3" t="s">
        <v>101</v>
      </c>
      <c r="E4" s="3" t="s">
        <v>102</v>
      </c>
      <c r="F4" s="3" t="s">
        <v>103</v>
      </c>
      <c r="G4" s="3" t="s">
        <v>104</v>
      </c>
      <c r="H4" s="3" t="s">
        <v>105</v>
      </c>
      <c r="I4" s="3" t="s">
        <v>106</v>
      </c>
      <c r="J4" s="4" t="s">
        <v>3</v>
      </c>
      <c r="K4" s="4" t="s">
        <v>0</v>
      </c>
    </row>
    <row r="5" spans="1:11" ht="24.75" customHeight="1" thickBot="1">
      <c r="A5" s="15">
        <v>136</v>
      </c>
      <c r="B5" s="17" t="s">
        <v>107</v>
      </c>
      <c r="C5" s="30">
        <f aca="true" t="shared" si="0" ref="C5:C28">1+1+1+1+1</f>
        <v>5</v>
      </c>
      <c r="D5" s="30">
        <f aca="true" t="shared" si="1" ref="D5:D10">1+1+1+1+1+1+1+1+1+1</f>
        <v>10</v>
      </c>
      <c r="E5" s="30">
        <f aca="true" t="shared" si="2" ref="E5:E46">1+1+1+1+1</f>
        <v>5</v>
      </c>
      <c r="F5" s="30">
        <f aca="true" t="shared" si="3" ref="F5:G20">1+1+1+1+1+1+1+1</f>
        <v>8</v>
      </c>
      <c r="G5" s="30">
        <f t="shared" si="3"/>
        <v>8</v>
      </c>
      <c r="H5" s="30">
        <v>15</v>
      </c>
      <c r="I5" s="30">
        <f aca="true" t="shared" si="4" ref="I5:I49">SUM(C5:H5)</f>
        <v>51</v>
      </c>
      <c r="J5" s="33" t="s">
        <v>92</v>
      </c>
      <c r="K5" s="19" t="s">
        <v>96</v>
      </c>
    </row>
    <row r="6" spans="1:11" ht="24.75" customHeight="1" thickBot="1">
      <c r="A6" s="15">
        <v>112</v>
      </c>
      <c r="B6" s="17" t="s">
        <v>108</v>
      </c>
      <c r="C6" s="30">
        <f t="shared" si="0"/>
        <v>5</v>
      </c>
      <c r="D6" s="30">
        <f t="shared" si="1"/>
        <v>10</v>
      </c>
      <c r="E6" s="30">
        <f t="shared" si="2"/>
        <v>5</v>
      </c>
      <c r="F6" s="30">
        <f t="shared" si="3"/>
        <v>8</v>
      </c>
      <c r="G6" s="30">
        <f t="shared" si="3"/>
        <v>8</v>
      </c>
      <c r="H6" s="30">
        <v>14</v>
      </c>
      <c r="I6" s="30">
        <f t="shared" si="4"/>
        <v>50</v>
      </c>
      <c r="J6" s="33" t="s">
        <v>93</v>
      </c>
      <c r="K6" s="19" t="s">
        <v>96</v>
      </c>
    </row>
    <row r="7" spans="1:11" ht="24.75" customHeight="1" thickBot="1">
      <c r="A7" s="15">
        <v>144</v>
      </c>
      <c r="B7" s="17" t="s">
        <v>109</v>
      </c>
      <c r="C7" s="30">
        <f t="shared" si="0"/>
        <v>5</v>
      </c>
      <c r="D7" s="30">
        <f t="shared" si="1"/>
        <v>10</v>
      </c>
      <c r="E7" s="30">
        <f t="shared" si="2"/>
        <v>5</v>
      </c>
      <c r="F7" s="30">
        <f t="shared" si="3"/>
        <v>8</v>
      </c>
      <c r="G7" s="30">
        <f t="shared" si="3"/>
        <v>8</v>
      </c>
      <c r="H7" s="30">
        <v>13</v>
      </c>
      <c r="I7" s="30">
        <f t="shared" si="4"/>
        <v>49</v>
      </c>
      <c r="J7" s="33" t="s">
        <v>94</v>
      </c>
      <c r="K7" s="19" t="s">
        <v>96</v>
      </c>
    </row>
    <row r="8" spans="1:11" ht="24.75" customHeight="1" thickBot="1">
      <c r="A8" s="15">
        <v>145</v>
      </c>
      <c r="B8" s="17" t="s">
        <v>110</v>
      </c>
      <c r="C8" s="30">
        <f t="shared" si="0"/>
        <v>5</v>
      </c>
      <c r="D8" s="30">
        <f t="shared" si="1"/>
        <v>10</v>
      </c>
      <c r="E8" s="30">
        <f t="shared" si="2"/>
        <v>5</v>
      </c>
      <c r="F8" s="30">
        <f t="shared" si="3"/>
        <v>8</v>
      </c>
      <c r="G8" s="30">
        <f t="shared" si="3"/>
        <v>8</v>
      </c>
      <c r="H8" s="30">
        <v>12</v>
      </c>
      <c r="I8" s="30">
        <f t="shared" si="4"/>
        <v>48</v>
      </c>
      <c r="J8" s="33" t="s">
        <v>95</v>
      </c>
      <c r="K8" s="19" t="s">
        <v>96</v>
      </c>
    </row>
    <row r="9" spans="1:11" ht="24" customHeight="1" thickBot="1">
      <c r="A9" s="15">
        <v>146</v>
      </c>
      <c r="B9" s="17" t="s">
        <v>111</v>
      </c>
      <c r="C9" s="30">
        <f t="shared" si="0"/>
        <v>5</v>
      </c>
      <c r="D9" s="30">
        <f t="shared" si="1"/>
        <v>10</v>
      </c>
      <c r="E9" s="30">
        <f t="shared" si="2"/>
        <v>5</v>
      </c>
      <c r="F9" s="30">
        <f t="shared" si="3"/>
        <v>8</v>
      </c>
      <c r="G9" s="30">
        <f t="shared" si="3"/>
        <v>8</v>
      </c>
      <c r="H9" s="30">
        <v>12</v>
      </c>
      <c r="I9" s="30">
        <f t="shared" si="4"/>
        <v>48</v>
      </c>
      <c r="J9" s="33" t="s">
        <v>95</v>
      </c>
      <c r="K9" s="19" t="s">
        <v>96</v>
      </c>
    </row>
    <row r="10" spans="1:11" ht="24.75" customHeight="1" thickBot="1">
      <c r="A10" s="15">
        <v>140</v>
      </c>
      <c r="B10" s="17" t="s">
        <v>112</v>
      </c>
      <c r="C10" s="30">
        <f t="shared" si="0"/>
        <v>5</v>
      </c>
      <c r="D10" s="30">
        <f t="shared" si="1"/>
        <v>10</v>
      </c>
      <c r="E10" s="30">
        <f t="shared" si="2"/>
        <v>5</v>
      </c>
      <c r="F10" s="30">
        <f t="shared" si="3"/>
        <v>8</v>
      </c>
      <c r="G10" s="30">
        <f t="shared" si="3"/>
        <v>8</v>
      </c>
      <c r="H10" s="30">
        <v>12</v>
      </c>
      <c r="I10" s="30">
        <f t="shared" si="4"/>
        <v>48</v>
      </c>
      <c r="J10" s="33" t="s">
        <v>95</v>
      </c>
      <c r="K10" s="19" t="s">
        <v>96</v>
      </c>
    </row>
    <row r="11" spans="1:11" ht="24.75" customHeight="1" thickBot="1">
      <c r="A11" s="15">
        <v>147</v>
      </c>
      <c r="B11" s="17" t="s">
        <v>113</v>
      </c>
      <c r="C11" s="30">
        <f t="shared" si="0"/>
        <v>5</v>
      </c>
      <c r="D11" s="30">
        <f>1+1+0+1+1+1+1+1+1+1</f>
        <v>9</v>
      </c>
      <c r="E11" s="30">
        <f t="shared" si="2"/>
        <v>5</v>
      </c>
      <c r="F11" s="30">
        <f t="shared" si="3"/>
        <v>8</v>
      </c>
      <c r="G11" s="30">
        <f t="shared" si="3"/>
        <v>8</v>
      </c>
      <c r="H11" s="30">
        <v>12</v>
      </c>
      <c r="I11" s="30">
        <f t="shared" si="4"/>
        <v>47</v>
      </c>
      <c r="J11" s="39">
        <v>5</v>
      </c>
      <c r="K11" s="19" t="s">
        <v>96</v>
      </c>
    </row>
    <row r="12" spans="1:11" ht="24.75" customHeight="1" thickBot="1">
      <c r="A12" s="15">
        <v>149</v>
      </c>
      <c r="B12" s="17" t="s">
        <v>114</v>
      </c>
      <c r="C12" s="30">
        <f t="shared" si="0"/>
        <v>5</v>
      </c>
      <c r="D12" s="30">
        <f>1+1+1+0+1+1+1+1+1+1</f>
        <v>9</v>
      </c>
      <c r="E12" s="30">
        <f t="shared" si="2"/>
        <v>5</v>
      </c>
      <c r="F12" s="30">
        <f t="shared" si="3"/>
        <v>8</v>
      </c>
      <c r="G12" s="30">
        <f t="shared" si="3"/>
        <v>8</v>
      </c>
      <c r="H12" s="30">
        <v>12</v>
      </c>
      <c r="I12" s="30">
        <f t="shared" si="4"/>
        <v>47</v>
      </c>
      <c r="J12" s="39">
        <v>5</v>
      </c>
      <c r="K12" s="19" t="s">
        <v>96</v>
      </c>
    </row>
    <row r="13" spans="1:11" ht="24.75" customHeight="1" thickBot="1">
      <c r="A13" s="15">
        <v>121</v>
      </c>
      <c r="B13" s="17" t="s">
        <v>115</v>
      </c>
      <c r="C13" s="30">
        <f t="shared" si="0"/>
        <v>5</v>
      </c>
      <c r="D13" s="30">
        <f>1+1+0+1+1+1+1+1+1+1</f>
        <v>9</v>
      </c>
      <c r="E13" s="30">
        <f t="shared" si="2"/>
        <v>5</v>
      </c>
      <c r="F13" s="30">
        <f t="shared" si="3"/>
        <v>8</v>
      </c>
      <c r="G13" s="30">
        <f t="shared" si="3"/>
        <v>8</v>
      </c>
      <c r="H13" s="30">
        <v>12</v>
      </c>
      <c r="I13" s="30">
        <f t="shared" si="4"/>
        <v>47</v>
      </c>
      <c r="J13" s="39">
        <v>5</v>
      </c>
      <c r="K13" s="19" t="s">
        <v>96</v>
      </c>
    </row>
    <row r="14" spans="1:11" ht="24.75" customHeight="1" thickBot="1">
      <c r="A14" s="15">
        <v>137</v>
      </c>
      <c r="B14" s="17" t="s">
        <v>116</v>
      </c>
      <c r="C14" s="30">
        <f t="shared" si="0"/>
        <v>5</v>
      </c>
      <c r="D14" s="30">
        <f>1+1+0+1+1+0+1+0+1+1</f>
        <v>7</v>
      </c>
      <c r="E14" s="30">
        <f t="shared" si="2"/>
        <v>5</v>
      </c>
      <c r="F14" s="30">
        <f t="shared" si="3"/>
        <v>8</v>
      </c>
      <c r="G14" s="30">
        <f t="shared" si="3"/>
        <v>8</v>
      </c>
      <c r="H14" s="30">
        <v>14</v>
      </c>
      <c r="I14" s="30">
        <f t="shared" si="4"/>
        <v>47</v>
      </c>
      <c r="J14" s="39">
        <v>5</v>
      </c>
      <c r="K14" s="19" t="s">
        <v>96</v>
      </c>
    </row>
    <row r="15" spans="1:11" ht="24.75" customHeight="1" thickBot="1">
      <c r="A15" s="15">
        <v>139</v>
      </c>
      <c r="B15" s="17" t="s">
        <v>117</v>
      </c>
      <c r="C15" s="30">
        <f t="shared" si="0"/>
        <v>5</v>
      </c>
      <c r="D15" s="30">
        <f>1+1+0+1+1+0+1+0+1+1</f>
        <v>7</v>
      </c>
      <c r="E15" s="30">
        <f t="shared" si="2"/>
        <v>5</v>
      </c>
      <c r="F15" s="30">
        <f t="shared" si="3"/>
        <v>8</v>
      </c>
      <c r="G15" s="30">
        <f t="shared" si="3"/>
        <v>8</v>
      </c>
      <c r="H15" s="30">
        <v>14</v>
      </c>
      <c r="I15" s="30">
        <f t="shared" si="4"/>
        <v>47</v>
      </c>
      <c r="J15" s="39">
        <v>5</v>
      </c>
      <c r="K15" s="19" t="s">
        <v>96</v>
      </c>
    </row>
    <row r="16" spans="1:11" ht="24.75" customHeight="1" thickBot="1">
      <c r="A16" s="15">
        <v>106</v>
      </c>
      <c r="B16" s="17" t="s">
        <v>118</v>
      </c>
      <c r="C16" s="30">
        <f t="shared" si="0"/>
        <v>5</v>
      </c>
      <c r="D16" s="30">
        <f>1+1+1+0+1+1+0+1+1+1</f>
        <v>8</v>
      </c>
      <c r="E16" s="30">
        <f t="shared" si="2"/>
        <v>5</v>
      </c>
      <c r="F16" s="30">
        <f t="shared" si="3"/>
        <v>8</v>
      </c>
      <c r="G16" s="30">
        <f t="shared" si="3"/>
        <v>8</v>
      </c>
      <c r="H16" s="30">
        <v>12</v>
      </c>
      <c r="I16" s="30">
        <f t="shared" si="4"/>
        <v>46</v>
      </c>
      <c r="J16" s="39">
        <v>6</v>
      </c>
      <c r="K16" s="19" t="s">
        <v>96</v>
      </c>
    </row>
    <row r="17" spans="1:11" ht="24.75" customHeight="1" thickBot="1">
      <c r="A17" s="15">
        <v>119</v>
      </c>
      <c r="B17" s="17" t="s">
        <v>119</v>
      </c>
      <c r="C17" s="30">
        <f t="shared" si="0"/>
        <v>5</v>
      </c>
      <c r="D17" s="30">
        <f>1+1+0+1+1+1+0+1+1+1</f>
        <v>8</v>
      </c>
      <c r="E17" s="30">
        <f t="shared" si="2"/>
        <v>5</v>
      </c>
      <c r="F17" s="30">
        <f t="shared" si="3"/>
        <v>8</v>
      </c>
      <c r="G17" s="30">
        <f t="shared" si="3"/>
        <v>8</v>
      </c>
      <c r="H17" s="30">
        <v>12</v>
      </c>
      <c r="I17" s="30">
        <f t="shared" si="4"/>
        <v>46</v>
      </c>
      <c r="J17" s="39">
        <v>6</v>
      </c>
      <c r="K17" s="19" t="s">
        <v>96</v>
      </c>
    </row>
    <row r="18" spans="1:11" ht="24.75" customHeight="1" thickBot="1">
      <c r="A18" s="15">
        <v>111</v>
      </c>
      <c r="B18" s="17" t="s">
        <v>120</v>
      </c>
      <c r="C18" s="30">
        <f t="shared" si="0"/>
        <v>5</v>
      </c>
      <c r="D18" s="30">
        <f>1+0+1+0+1+1+1+1+1+1</f>
        <v>8</v>
      </c>
      <c r="E18" s="30">
        <f t="shared" si="2"/>
        <v>5</v>
      </c>
      <c r="F18" s="30">
        <f t="shared" si="3"/>
        <v>8</v>
      </c>
      <c r="G18" s="30">
        <f t="shared" si="3"/>
        <v>8</v>
      </c>
      <c r="H18" s="30">
        <v>11</v>
      </c>
      <c r="I18" s="30">
        <f t="shared" si="4"/>
        <v>45</v>
      </c>
      <c r="J18" s="39">
        <v>7</v>
      </c>
      <c r="K18" s="19" t="s">
        <v>97</v>
      </c>
    </row>
    <row r="19" spans="1:11" ht="23.25" customHeight="1" thickBot="1">
      <c r="A19" s="15">
        <v>114</v>
      </c>
      <c r="B19" s="17" t="s">
        <v>121</v>
      </c>
      <c r="C19" s="30">
        <f t="shared" si="0"/>
        <v>5</v>
      </c>
      <c r="D19" s="30">
        <f>1+1+1+1+1+1+1+1+1+1</f>
        <v>10</v>
      </c>
      <c r="E19" s="30">
        <f t="shared" si="2"/>
        <v>5</v>
      </c>
      <c r="F19" s="30">
        <f t="shared" si="3"/>
        <v>8</v>
      </c>
      <c r="G19" s="30">
        <f>1+0+1+0+1+1+0+1</f>
        <v>5</v>
      </c>
      <c r="H19" s="30">
        <v>12</v>
      </c>
      <c r="I19" s="30">
        <f t="shared" si="4"/>
        <v>45</v>
      </c>
      <c r="J19" s="39">
        <v>7</v>
      </c>
      <c r="K19" s="19" t="s">
        <v>97</v>
      </c>
    </row>
    <row r="20" spans="1:11" ht="24" customHeight="1" thickBot="1">
      <c r="A20" s="15">
        <v>128</v>
      </c>
      <c r="B20" s="21" t="s">
        <v>122</v>
      </c>
      <c r="C20" s="30">
        <f t="shared" si="0"/>
        <v>5</v>
      </c>
      <c r="D20" s="30">
        <f>1+0+1+0+1+0+1+1+1+1</f>
        <v>7</v>
      </c>
      <c r="E20" s="30">
        <f t="shared" si="2"/>
        <v>5</v>
      </c>
      <c r="F20" s="30">
        <f t="shared" si="3"/>
        <v>8</v>
      </c>
      <c r="G20" s="30">
        <f>1+1+1+1+1+1+1+1</f>
        <v>8</v>
      </c>
      <c r="H20" s="30">
        <v>12</v>
      </c>
      <c r="I20" s="30">
        <f t="shared" si="4"/>
        <v>45</v>
      </c>
      <c r="J20" s="39">
        <v>7</v>
      </c>
      <c r="K20" s="19" t="s">
        <v>97</v>
      </c>
    </row>
    <row r="21" spans="1:11" ht="24.75" customHeight="1" thickBot="1">
      <c r="A21" s="15">
        <v>143</v>
      </c>
      <c r="B21" s="17" t="s">
        <v>123</v>
      </c>
      <c r="C21" s="30">
        <f t="shared" si="0"/>
        <v>5</v>
      </c>
      <c r="D21" s="30">
        <f>1+0+1+0+1+1+1+1+1+1</f>
        <v>8</v>
      </c>
      <c r="E21" s="30">
        <f t="shared" si="2"/>
        <v>5</v>
      </c>
      <c r="F21" s="30">
        <f aca="true" t="shared" si="5" ref="F21:G38">1+1+1+1+1+1+1+1</f>
        <v>8</v>
      </c>
      <c r="G21" s="30">
        <f>1+1+1+0+1+1+1+0</f>
        <v>6</v>
      </c>
      <c r="H21" s="30">
        <v>13</v>
      </c>
      <c r="I21" s="30">
        <f t="shared" si="4"/>
        <v>45</v>
      </c>
      <c r="J21" s="39">
        <v>7</v>
      </c>
      <c r="K21" s="19" t="s">
        <v>97</v>
      </c>
    </row>
    <row r="22" spans="1:11" ht="24.75" customHeight="1" thickBot="1">
      <c r="A22" s="15">
        <v>148</v>
      </c>
      <c r="B22" s="17" t="s">
        <v>124</v>
      </c>
      <c r="C22" s="30">
        <f t="shared" si="0"/>
        <v>5</v>
      </c>
      <c r="D22" s="30">
        <f>1+1+0+1+1+1+1+1+1+1</f>
        <v>9</v>
      </c>
      <c r="E22" s="30">
        <f t="shared" si="2"/>
        <v>5</v>
      </c>
      <c r="F22" s="30">
        <f t="shared" si="5"/>
        <v>8</v>
      </c>
      <c r="G22" s="30">
        <f t="shared" si="5"/>
        <v>8</v>
      </c>
      <c r="H22" s="30">
        <v>10</v>
      </c>
      <c r="I22" s="30">
        <f t="shared" si="4"/>
        <v>45</v>
      </c>
      <c r="J22" s="39">
        <v>7</v>
      </c>
      <c r="K22" s="19" t="s">
        <v>97</v>
      </c>
    </row>
    <row r="23" spans="1:11" ht="24.75" customHeight="1" thickBot="1">
      <c r="A23" s="15">
        <v>150</v>
      </c>
      <c r="B23" s="17" t="s">
        <v>125</v>
      </c>
      <c r="C23" s="30">
        <f t="shared" si="0"/>
        <v>5</v>
      </c>
      <c r="D23" s="30">
        <f>1+1+1+1+1+0+1+1+1+1</f>
        <v>9</v>
      </c>
      <c r="E23" s="30">
        <f t="shared" si="2"/>
        <v>5</v>
      </c>
      <c r="F23" s="30">
        <f t="shared" si="5"/>
        <v>8</v>
      </c>
      <c r="G23" s="30">
        <f t="shared" si="5"/>
        <v>8</v>
      </c>
      <c r="H23" s="30">
        <v>10</v>
      </c>
      <c r="I23" s="30">
        <f t="shared" si="4"/>
        <v>45</v>
      </c>
      <c r="J23" s="39">
        <v>7</v>
      </c>
      <c r="K23" s="19" t="s">
        <v>97</v>
      </c>
    </row>
    <row r="24" spans="1:11" ht="24" customHeight="1" thickBot="1">
      <c r="A24" s="15">
        <v>151</v>
      </c>
      <c r="B24" s="17" t="s">
        <v>126</v>
      </c>
      <c r="C24" s="30">
        <f t="shared" si="0"/>
        <v>5</v>
      </c>
      <c r="D24" s="30">
        <f>1+0+1+0+1+1+1+1+1+1</f>
        <v>8</v>
      </c>
      <c r="E24" s="30">
        <f t="shared" si="2"/>
        <v>5</v>
      </c>
      <c r="F24" s="30">
        <f t="shared" si="5"/>
        <v>8</v>
      </c>
      <c r="G24" s="30">
        <f t="shared" si="5"/>
        <v>8</v>
      </c>
      <c r="H24" s="30">
        <v>11</v>
      </c>
      <c r="I24" s="30">
        <f t="shared" si="4"/>
        <v>45</v>
      </c>
      <c r="J24" s="39">
        <v>7</v>
      </c>
      <c r="K24" s="19" t="s">
        <v>97</v>
      </c>
    </row>
    <row r="25" spans="1:11" ht="24.75" customHeight="1" thickBot="1">
      <c r="A25" s="15">
        <v>101</v>
      </c>
      <c r="B25" s="17" t="s">
        <v>127</v>
      </c>
      <c r="C25" s="30">
        <f t="shared" si="0"/>
        <v>5</v>
      </c>
      <c r="D25" s="30">
        <f>1+0+1+0+1+1+1+1+1+1</f>
        <v>8</v>
      </c>
      <c r="E25" s="30">
        <f t="shared" si="2"/>
        <v>5</v>
      </c>
      <c r="F25" s="30">
        <f t="shared" si="5"/>
        <v>8</v>
      </c>
      <c r="G25" s="30">
        <f t="shared" si="5"/>
        <v>8</v>
      </c>
      <c r="H25" s="30">
        <v>10</v>
      </c>
      <c r="I25" s="30">
        <f t="shared" si="4"/>
        <v>44</v>
      </c>
      <c r="J25" s="39">
        <v>8</v>
      </c>
      <c r="K25" s="19" t="s">
        <v>97</v>
      </c>
    </row>
    <row r="26" spans="1:11" ht="24.75" customHeight="1" thickBot="1">
      <c r="A26" s="15">
        <v>129</v>
      </c>
      <c r="B26" s="42" t="s">
        <v>128</v>
      </c>
      <c r="C26" s="30">
        <f t="shared" si="0"/>
        <v>5</v>
      </c>
      <c r="D26" s="30">
        <f>1+0+1+0+1+0+1+0+1+1</f>
        <v>6</v>
      </c>
      <c r="E26" s="30">
        <f t="shared" si="2"/>
        <v>5</v>
      </c>
      <c r="F26" s="30">
        <f t="shared" si="5"/>
        <v>8</v>
      </c>
      <c r="G26" s="30">
        <f t="shared" si="5"/>
        <v>8</v>
      </c>
      <c r="H26" s="30">
        <v>12</v>
      </c>
      <c r="I26" s="30">
        <f t="shared" si="4"/>
        <v>44</v>
      </c>
      <c r="J26" s="39">
        <v>8</v>
      </c>
      <c r="K26" s="19" t="s">
        <v>97</v>
      </c>
    </row>
    <row r="27" spans="1:11" ht="24.75" customHeight="1" thickBot="1">
      <c r="A27" s="15">
        <v>110</v>
      </c>
      <c r="B27" s="43" t="s">
        <v>129</v>
      </c>
      <c r="C27" s="30">
        <f t="shared" si="0"/>
        <v>5</v>
      </c>
      <c r="D27" s="30">
        <f>1+0+1+0+1+0+1+0+1+1</f>
        <v>6</v>
      </c>
      <c r="E27" s="30">
        <f t="shared" si="2"/>
        <v>5</v>
      </c>
      <c r="F27" s="30">
        <f t="shared" si="5"/>
        <v>8</v>
      </c>
      <c r="G27" s="30">
        <f t="shared" si="5"/>
        <v>8</v>
      </c>
      <c r="H27" s="30">
        <v>11</v>
      </c>
      <c r="I27" s="30">
        <f t="shared" si="4"/>
        <v>43</v>
      </c>
      <c r="J27" s="39">
        <v>9</v>
      </c>
      <c r="K27" s="19" t="s">
        <v>97</v>
      </c>
    </row>
    <row r="28" spans="1:11" ht="24.75" customHeight="1" thickBot="1">
      <c r="A28" s="15">
        <v>135</v>
      </c>
      <c r="B28" s="21" t="s">
        <v>130</v>
      </c>
      <c r="C28" s="30">
        <f t="shared" si="0"/>
        <v>5</v>
      </c>
      <c r="D28" s="30">
        <f>1+0+1+0+1+0+0+0+1+1</f>
        <v>5</v>
      </c>
      <c r="E28" s="30">
        <f t="shared" si="2"/>
        <v>5</v>
      </c>
      <c r="F28" s="30">
        <f t="shared" si="5"/>
        <v>8</v>
      </c>
      <c r="G28" s="30">
        <f t="shared" si="5"/>
        <v>8</v>
      </c>
      <c r="H28" s="30">
        <v>12</v>
      </c>
      <c r="I28" s="30">
        <f t="shared" si="4"/>
        <v>43</v>
      </c>
      <c r="J28" s="39">
        <v>9</v>
      </c>
      <c r="K28" s="19" t="s">
        <v>97</v>
      </c>
    </row>
    <row r="29" spans="1:11" ht="25.5" customHeight="1" thickBot="1">
      <c r="A29" s="15">
        <v>109</v>
      </c>
      <c r="B29" s="17" t="s">
        <v>131</v>
      </c>
      <c r="C29" s="30">
        <f>0+1+1+1+1</f>
        <v>4</v>
      </c>
      <c r="D29" s="30">
        <f>1+0+1+0+1+0+1+0+1+1</f>
        <v>6</v>
      </c>
      <c r="E29" s="30">
        <f t="shared" si="2"/>
        <v>5</v>
      </c>
      <c r="F29" s="30">
        <f t="shared" si="5"/>
        <v>8</v>
      </c>
      <c r="G29" s="30">
        <f t="shared" si="5"/>
        <v>8</v>
      </c>
      <c r="H29" s="30">
        <v>11</v>
      </c>
      <c r="I29" s="30">
        <f t="shared" si="4"/>
        <v>42</v>
      </c>
      <c r="J29" s="39">
        <v>10</v>
      </c>
      <c r="K29" s="19" t="s">
        <v>97</v>
      </c>
    </row>
    <row r="30" spans="1:11" ht="24" customHeight="1" thickBot="1">
      <c r="A30" s="15">
        <v>113</v>
      </c>
      <c r="B30" s="17" t="s">
        <v>132</v>
      </c>
      <c r="C30" s="30">
        <f aca="true" t="shared" si="6" ref="C30:C40">1+1+1+1+1</f>
        <v>5</v>
      </c>
      <c r="D30" s="30">
        <f aca="true" t="shared" si="7" ref="D30:D35">1+0+1+0+1+1+1+1+1+1</f>
        <v>8</v>
      </c>
      <c r="E30" s="30">
        <f t="shared" si="2"/>
        <v>5</v>
      </c>
      <c r="F30" s="30">
        <f t="shared" si="5"/>
        <v>8</v>
      </c>
      <c r="G30" s="30">
        <f aca="true" t="shared" si="8" ref="G30:G35">1+0+1+0+1+1+0+1</f>
        <v>5</v>
      </c>
      <c r="H30" s="30">
        <v>11</v>
      </c>
      <c r="I30" s="30">
        <f t="shared" si="4"/>
        <v>42</v>
      </c>
      <c r="J30" s="39">
        <v>10</v>
      </c>
      <c r="K30" s="19" t="s">
        <v>97</v>
      </c>
    </row>
    <row r="31" spans="1:11" ht="24.75" customHeight="1" thickBot="1">
      <c r="A31" s="15">
        <v>115</v>
      </c>
      <c r="B31" s="17" t="s">
        <v>133</v>
      </c>
      <c r="C31" s="30">
        <f t="shared" si="6"/>
        <v>5</v>
      </c>
      <c r="D31" s="30">
        <f t="shared" si="7"/>
        <v>8</v>
      </c>
      <c r="E31" s="30">
        <f t="shared" si="2"/>
        <v>5</v>
      </c>
      <c r="F31" s="30">
        <f t="shared" si="5"/>
        <v>8</v>
      </c>
      <c r="G31" s="30">
        <f t="shared" si="8"/>
        <v>5</v>
      </c>
      <c r="H31" s="30">
        <v>11</v>
      </c>
      <c r="I31" s="30">
        <f t="shared" si="4"/>
        <v>42</v>
      </c>
      <c r="J31" s="39">
        <v>10</v>
      </c>
      <c r="K31" s="19" t="s">
        <v>97</v>
      </c>
    </row>
    <row r="32" spans="1:11" ht="24" customHeight="1" thickBot="1">
      <c r="A32" s="15">
        <v>116</v>
      </c>
      <c r="B32" s="17" t="s">
        <v>134</v>
      </c>
      <c r="C32" s="30">
        <f t="shared" si="6"/>
        <v>5</v>
      </c>
      <c r="D32" s="30">
        <f t="shared" si="7"/>
        <v>8</v>
      </c>
      <c r="E32" s="30">
        <f t="shared" si="2"/>
        <v>5</v>
      </c>
      <c r="F32" s="30">
        <f t="shared" si="5"/>
        <v>8</v>
      </c>
      <c r="G32" s="30">
        <f t="shared" si="8"/>
        <v>5</v>
      </c>
      <c r="H32" s="30">
        <v>11</v>
      </c>
      <c r="I32" s="30">
        <f t="shared" si="4"/>
        <v>42</v>
      </c>
      <c r="J32" s="39">
        <v>10</v>
      </c>
      <c r="K32" s="19" t="s">
        <v>97</v>
      </c>
    </row>
    <row r="33" spans="1:11" ht="24.75" customHeight="1" thickBot="1">
      <c r="A33" s="15">
        <v>117</v>
      </c>
      <c r="B33" s="17" t="s">
        <v>135</v>
      </c>
      <c r="C33" s="30">
        <f t="shared" si="6"/>
        <v>5</v>
      </c>
      <c r="D33" s="30">
        <f t="shared" si="7"/>
        <v>8</v>
      </c>
      <c r="E33" s="30">
        <f t="shared" si="2"/>
        <v>5</v>
      </c>
      <c r="F33" s="30">
        <f t="shared" si="5"/>
        <v>8</v>
      </c>
      <c r="G33" s="30">
        <f t="shared" si="8"/>
        <v>5</v>
      </c>
      <c r="H33" s="30">
        <v>11</v>
      </c>
      <c r="I33" s="30">
        <f t="shared" si="4"/>
        <v>42</v>
      </c>
      <c r="J33" s="39">
        <v>10</v>
      </c>
      <c r="K33" s="19" t="s">
        <v>97</v>
      </c>
    </row>
    <row r="34" spans="1:11" ht="24.75" customHeight="1" thickBot="1">
      <c r="A34" s="15">
        <v>118</v>
      </c>
      <c r="B34" s="17" t="s">
        <v>136</v>
      </c>
      <c r="C34" s="30">
        <f t="shared" si="6"/>
        <v>5</v>
      </c>
      <c r="D34" s="30">
        <f t="shared" si="7"/>
        <v>8</v>
      </c>
      <c r="E34" s="30">
        <f t="shared" si="2"/>
        <v>5</v>
      </c>
      <c r="F34" s="30">
        <f t="shared" si="5"/>
        <v>8</v>
      </c>
      <c r="G34" s="30">
        <f t="shared" si="8"/>
        <v>5</v>
      </c>
      <c r="H34" s="30">
        <v>11</v>
      </c>
      <c r="I34" s="30">
        <f t="shared" si="4"/>
        <v>42</v>
      </c>
      <c r="J34" s="39">
        <v>10</v>
      </c>
      <c r="K34" s="19" t="s">
        <v>97</v>
      </c>
    </row>
    <row r="35" spans="1:11" ht="24.75" customHeight="1" thickBot="1">
      <c r="A35" s="15">
        <v>120</v>
      </c>
      <c r="B35" s="17" t="s">
        <v>137</v>
      </c>
      <c r="C35" s="30">
        <f t="shared" si="6"/>
        <v>5</v>
      </c>
      <c r="D35" s="30">
        <f t="shared" si="7"/>
        <v>8</v>
      </c>
      <c r="E35" s="30">
        <f t="shared" si="2"/>
        <v>5</v>
      </c>
      <c r="F35" s="30">
        <f t="shared" si="5"/>
        <v>8</v>
      </c>
      <c r="G35" s="30">
        <f t="shared" si="8"/>
        <v>5</v>
      </c>
      <c r="H35" s="30">
        <v>11</v>
      </c>
      <c r="I35" s="30">
        <f t="shared" si="4"/>
        <v>42</v>
      </c>
      <c r="J35" s="39">
        <v>10</v>
      </c>
      <c r="K35" s="19" t="s">
        <v>97</v>
      </c>
    </row>
    <row r="36" spans="1:11" ht="24.75" customHeight="1" thickBot="1">
      <c r="A36" s="15">
        <v>134</v>
      </c>
      <c r="B36" s="21" t="s">
        <v>138</v>
      </c>
      <c r="C36" s="30">
        <f t="shared" si="6"/>
        <v>5</v>
      </c>
      <c r="D36" s="30">
        <f>1+0+1+0+1+0+1+0+1+1</f>
        <v>6</v>
      </c>
      <c r="E36" s="30">
        <f t="shared" si="2"/>
        <v>5</v>
      </c>
      <c r="F36" s="30">
        <f t="shared" si="5"/>
        <v>8</v>
      </c>
      <c r="G36" s="30">
        <f>1+1+1+1+1+1+1+1</f>
        <v>8</v>
      </c>
      <c r="H36" s="30">
        <v>10</v>
      </c>
      <c r="I36" s="30">
        <f t="shared" si="4"/>
        <v>42</v>
      </c>
      <c r="J36" s="39">
        <v>10</v>
      </c>
      <c r="K36" s="19" t="s">
        <v>97</v>
      </c>
    </row>
    <row r="37" spans="1:11" ht="24.75" customHeight="1" thickBot="1">
      <c r="A37" s="15">
        <v>133</v>
      </c>
      <c r="B37" s="21" t="s">
        <v>139</v>
      </c>
      <c r="C37" s="30">
        <f t="shared" si="6"/>
        <v>5</v>
      </c>
      <c r="D37" s="30">
        <f>1+0+1+0+1+0+1+0+1+1</f>
        <v>6</v>
      </c>
      <c r="E37" s="30">
        <f t="shared" si="2"/>
        <v>5</v>
      </c>
      <c r="F37" s="30">
        <f t="shared" si="5"/>
        <v>8</v>
      </c>
      <c r="G37" s="30">
        <f>1+1+1+1+1+1+1+1</f>
        <v>8</v>
      </c>
      <c r="H37" s="30">
        <v>9</v>
      </c>
      <c r="I37" s="30">
        <f t="shared" si="4"/>
        <v>41</v>
      </c>
      <c r="J37" s="39">
        <v>11</v>
      </c>
      <c r="K37" s="19" t="s">
        <v>97</v>
      </c>
    </row>
    <row r="38" spans="1:11" ht="24" customHeight="1" thickBot="1">
      <c r="A38" s="15">
        <v>142</v>
      </c>
      <c r="B38" s="17" t="s">
        <v>140</v>
      </c>
      <c r="C38" s="30">
        <f t="shared" si="6"/>
        <v>5</v>
      </c>
      <c r="D38" s="30">
        <f>1+0+1+0+1+1+1+1+1+1</f>
        <v>8</v>
      </c>
      <c r="E38" s="30">
        <f t="shared" si="2"/>
        <v>5</v>
      </c>
      <c r="F38" s="30">
        <f t="shared" si="5"/>
        <v>8</v>
      </c>
      <c r="G38" s="30">
        <f>1+0+1+1+0+1+0+1</f>
        <v>5</v>
      </c>
      <c r="H38" s="30">
        <v>10</v>
      </c>
      <c r="I38" s="30">
        <f t="shared" si="4"/>
        <v>41</v>
      </c>
      <c r="J38" s="39">
        <v>11</v>
      </c>
      <c r="K38" s="19" t="s">
        <v>97</v>
      </c>
    </row>
    <row r="39" spans="1:11" ht="24" customHeight="1" thickBot="1">
      <c r="A39" s="15">
        <v>125</v>
      </c>
      <c r="B39" s="17" t="s">
        <v>141</v>
      </c>
      <c r="C39" s="30">
        <f t="shared" si="6"/>
        <v>5</v>
      </c>
      <c r="D39" s="30">
        <f>1+0+1+0+1+1+1+1+1+1</f>
        <v>8</v>
      </c>
      <c r="E39" s="30">
        <f t="shared" si="2"/>
        <v>5</v>
      </c>
      <c r="F39" s="30">
        <f>1+1+1+0+1+1+1+1</f>
        <v>7</v>
      </c>
      <c r="G39" s="30">
        <f>1+0+1+0+1+1+0+1</f>
        <v>5</v>
      </c>
      <c r="H39" s="30">
        <v>10</v>
      </c>
      <c r="I39" s="30">
        <f t="shared" si="4"/>
        <v>40</v>
      </c>
      <c r="J39" s="39">
        <v>12</v>
      </c>
      <c r="K39" s="19" t="s">
        <v>97</v>
      </c>
    </row>
    <row r="40" spans="1:11" ht="24" customHeight="1" thickBot="1">
      <c r="A40" s="15">
        <v>132</v>
      </c>
      <c r="B40" s="21" t="s">
        <v>142</v>
      </c>
      <c r="C40" s="30">
        <f t="shared" si="6"/>
        <v>5</v>
      </c>
      <c r="D40" s="30">
        <f>1+0+1+0+1+0+1+0+1+1</f>
        <v>6</v>
      </c>
      <c r="E40" s="30">
        <f t="shared" si="2"/>
        <v>5</v>
      </c>
      <c r="F40" s="30">
        <f>1+1+1+1+1+1+1+1</f>
        <v>8</v>
      </c>
      <c r="G40" s="30">
        <f>1+1+1+0+1+1+0+1</f>
        <v>6</v>
      </c>
      <c r="H40" s="30">
        <v>10</v>
      </c>
      <c r="I40" s="30">
        <f t="shared" si="4"/>
        <v>40</v>
      </c>
      <c r="J40" s="39">
        <v>12</v>
      </c>
      <c r="K40" s="19" t="s">
        <v>97</v>
      </c>
    </row>
    <row r="41" spans="1:11" ht="24" customHeight="1" thickBot="1">
      <c r="A41" s="15">
        <v>107</v>
      </c>
      <c r="B41" s="17" t="s">
        <v>143</v>
      </c>
      <c r="C41" s="30">
        <f>0+1+1+1+1</f>
        <v>4</v>
      </c>
      <c r="D41" s="30">
        <f>1+1+1+0+1+1+0+1+1+1</f>
        <v>8</v>
      </c>
      <c r="E41" s="30">
        <f t="shared" si="2"/>
        <v>5</v>
      </c>
      <c r="F41" s="30">
        <f>1+1+1+1+1+1+1+1</f>
        <v>8</v>
      </c>
      <c r="G41" s="30">
        <f>1+0+1+0+1+0+0+1</f>
        <v>4</v>
      </c>
      <c r="H41" s="30">
        <v>10</v>
      </c>
      <c r="I41" s="30">
        <f t="shared" si="4"/>
        <v>39</v>
      </c>
      <c r="J41" s="39">
        <v>13</v>
      </c>
      <c r="K41" s="19" t="s">
        <v>97</v>
      </c>
    </row>
    <row r="42" spans="1:11" ht="24.75" customHeight="1" thickBot="1">
      <c r="A42" s="15">
        <v>131</v>
      </c>
      <c r="B42" s="21" t="s">
        <v>144</v>
      </c>
      <c r="C42" s="30">
        <f>1+1+1+1+1</f>
        <v>5</v>
      </c>
      <c r="D42" s="30">
        <f>1+0+1+0+1+0+1+0+1+1</f>
        <v>6</v>
      </c>
      <c r="E42" s="30">
        <f t="shared" si="2"/>
        <v>5</v>
      </c>
      <c r="F42" s="30">
        <f>1+1+1+1+1+1+1+1</f>
        <v>8</v>
      </c>
      <c r="G42" s="30">
        <f>1+1+1+0+1+1+0+1</f>
        <v>6</v>
      </c>
      <c r="H42" s="30">
        <v>9</v>
      </c>
      <c r="I42" s="30">
        <f t="shared" si="4"/>
        <v>39</v>
      </c>
      <c r="J42" s="39">
        <v>13</v>
      </c>
      <c r="K42" s="19" t="s">
        <v>97</v>
      </c>
    </row>
    <row r="43" spans="1:11" ht="24" customHeight="1" thickBot="1">
      <c r="A43" s="15">
        <v>130</v>
      </c>
      <c r="B43" s="21" t="s">
        <v>145</v>
      </c>
      <c r="C43" s="30">
        <f>1+1+1+1+1</f>
        <v>5</v>
      </c>
      <c r="D43" s="30">
        <f>1+0+1+0+1+0+1+0+1+1</f>
        <v>6</v>
      </c>
      <c r="E43" s="30">
        <f t="shared" si="2"/>
        <v>5</v>
      </c>
      <c r="F43" s="30">
        <f>1+1+1+1+1+1+1+1</f>
        <v>8</v>
      </c>
      <c r="G43" s="30">
        <f>1+1+1+0+1+1+0+1</f>
        <v>6</v>
      </c>
      <c r="H43" s="30">
        <v>8</v>
      </c>
      <c r="I43" s="30">
        <f t="shared" si="4"/>
        <v>38</v>
      </c>
      <c r="J43" s="39">
        <v>14</v>
      </c>
      <c r="K43" s="19" t="s">
        <v>97</v>
      </c>
    </row>
    <row r="44" spans="1:11" ht="26.25" customHeight="1" thickBot="1">
      <c r="A44" s="15">
        <v>122</v>
      </c>
      <c r="B44" s="17" t="s">
        <v>146</v>
      </c>
      <c r="C44" s="30">
        <f>1+1+1+1+1</f>
        <v>5</v>
      </c>
      <c r="D44" s="30">
        <f>1+0+1+0+1+1+1+1+1+1</f>
        <v>8</v>
      </c>
      <c r="E44" s="30">
        <f t="shared" si="2"/>
        <v>5</v>
      </c>
      <c r="F44" s="30">
        <v>0</v>
      </c>
      <c r="G44" s="30">
        <f>1+1+1+1+1+1+1+1</f>
        <v>8</v>
      </c>
      <c r="H44" s="30">
        <v>10</v>
      </c>
      <c r="I44" s="30">
        <f t="shared" si="4"/>
        <v>36</v>
      </c>
      <c r="J44" s="39">
        <v>15</v>
      </c>
      <c r="K44" s="19" t="s">
        <v>97</v>
      </c>
    </row>
    <row r="45" spans="1:11" ht="24.75" customHeight="1" thickBot="1">
      <c r="A45" s="15">
        <v>138</v>
      </c>
      <c r="B45" s="17" t="s">
        <v>147</v>
      </c>
      <c r="C45" s="30">
        <f>0+1+1+1+1</f>
        <v>4</v>
      </c>
      <c r="D45" s="30">
        <f>1+0+1+0+1+1+0+1+1+1</f>
        <v>7</v>
      </c>
      <c r="E45" s="30">
        <f t="shared" si="2"/>
        <v>5</v>
      </c>
      <c r="F45" s="30">
        <f>1+1+1+1+1+1+1+1</f>
        <v>8</v>
      </c>
      <c r="G45" s="30">
        <f>1+1+1+1+1+1+1+1</f>
        <v>8</v>
      </c>
      <c r="H45" s="30">
        <v>0</v>
      </c>
      <c r="I45" s="30">
        <f t="shared" si="4"/>
        <v>32</v>
      </c>
      <c r="J45" s="39">
        <v>16</v>
      </c>
      <c r="K45" s="19" t="s">
        <v>97</v>
      </c>
    </row>
    <row r="46" spans="1:11" ht="24.75" customHeight="1" thickBot="1">
      <c r="A46" s="15">
        <v>141</v>
      </c>
      <c r="B46" s="17" t="s">
        <v>148</v>
      </c>
      <c r="C46" s="30">
        <f>1+1+1+1+1</f>
        <v>5</v>
      </c>
      <c r="D46" s="30">
        <v>0</v>
      </c>
      <c r="E46" s="30">
        <f t="shared" si="2"/>
        <v>5</v>
      </c>
      <c r="F46" s="30">
        <f>1+1+1+1+1+1+1+1</f>
        <v>8</v>
      </c>
      <c r="G46" s="30">
        <v>0</v>
      </c>
      <c r="H46" s="30">
        <v>12</v>
      </c>
      <c r="I46" s="30">
        <f t="shared" si="4"/>
        <v>30</v>
      </c>
      <c r="J46" s="39">
        <v>17</v>
      </c>
      <c r="K46" s="19" t="s">
        <v>97</v>
      </c>
    </row>
    <row r="47" spans="1:11" ht="24.75" customHeight="1" thickBot="1">
      <c r="A47" s="15">
        <v>127</v>
      </c>
      <c r="B47" s="17" t="s">
        <v>149</v>
      </c>
      <c r="C47" s="30">
        <f>1+1+1+1+1</f>
        <v>5</v>
      </c>
      <c r="D47" s="30">
        <f>1+0+1+0+1+1+1+1+1+1</f>
        <v>8</v>
      </c>
      <c r="E47" s="30">
        <v>0</v>
      </c>
      <c r="F47" s="30">
        <v>0</v>
      </c>
      <c r="G47" s="30">
        <v>0</v>
      </c>
      <c r="H47" s="30">
        <v>10</v>
      </c>
      <c r="I47" s="30">
        <f t="shared" si="4"/>
        <v>23</v>
      </c>
      <c r="J47" s="39">
        <v>18</v>
      </c>
      <c r="K47" s="19" t="s">
        <v>97</v>
      </c>
    </row>
    <row r="48" spans="1:11" ht="26.25" customHeight="1" thickBot="1">
      <c r="A48" s="15">
        <v>126</v>
      </c>
      <c r="B48" s="17" t="s">
        <v>150</v>
      </c>
      <c r="C48" s="30">
        <f>1+1+1+1+1</f>
        <v>5</v>
      </c>
      <c r="D48" s="30">
        <f>1+1+1+0+1+0+1+0+1+1</f>
        <v>7</v>
      </c>
      <c r="E48" s="30">
        <v>0</v>
      </c>
      <c r="F48" s="30">
        <v>0</v>
      </c>
      <c r="G48" s="30">
        <f>1+1+1+1+1+1+1+1</f>
        <v>8</v>
      </c>
      <c r="H48" s="30">
        <v>1</v>
      </c>
      <c r="I48" s="30">
        <f t="shared" si="4"/>
        <v>21</v>
      </c>
      <c r="J48" s="39">
        <v>19</v>
      </c>
      <c r="K48" s="19" t="s">
        <v>97</v>
      </c>
    </row>
    <row r="49" spans="1:11" ht="24" customHeight="1" thickBot="1">
      <c r="A49" s="15">
        <v>124</v>
      </c>
      <c r="B49" s="17" t="s">
        <v>151</v>
      </c>
      <c r="C49" s="30"/>
      <c r="D49" s="30"/>
      <c r="E49" s="30"/>
      <c r="F49" s="30"/>
      <c r="G49" s="30"/>
      <c r="H49" s="30"/>
      <c r="I49" s="30">
        <f t="shared" si="4"/>
        <v>0</v>
      </c>
      <c r="J49" s="20"/>
      <c r="K49" s="19"/>
    </row>
    <row r="50" spans="1:11" ht="24.75" customHeight="1" thickBot="1">
      <c r="A50" s="15">
        <v>102</v>
      </c>
      <c r="B50" s="17" t="s">
        <v>152</v>
      </c>
      <c r="C50" s="30"/>
      <c r="D50" s="30"/>
      <c r="E50" s="30"/>
      <c r="F50" s="30"/>
      <c r="G50" s="30"/>
      <c r="H50" s="30"/>
      <c r="I50" s="30"/>
      <c r="J50" s="44"/>
      <c r="K50" s="19"/>
    </row>
    <row r="51" spans="1:11" ht="25.5" customHeight="1" thickBot="1">
      <c r="A51" s="15">
        <v>103</v>
      </c>
      <c r="B51" s="17" t="s">
        <v>153</v>
      </c>
      <c r="C51" s="30"/>
      <c r="D51" s="30"/>
      <c r="E51" s="30"/>
      <c r="F51" s="30"/>
      <c r="G51" s="30"/>
      <c r="H51" s="30"/>
      <c r="I51" s="30"/>
      <c r="J51" s="20"/>
      <c r="K51" s="19"/>
    </row>
    <row r="52" spans="1:11" ht="26.25" customHeight="1" thickBot="1">
      <c r="A52" s="15">
        <v>104</v>
      </c>
      <c r="B52" s="17" t="s">
        <v>154</v>
      </c>
      <c r="C52" s="30"/>
      <c r="D52" s="30"/>
      <c r="E52" s="30"/>
      <c r="F52" s="30"/>
      <c r="G52" s="30"/>
      <c r="H52" s="30"/>
      <c r="I52" s="30"/>
      <c r="J52" s="20"/>
      <c r="K52" s="19"/>
    </row>
    <row r="53" spans="1:11" ht="24.75" customHeight="1" thickBot="1">
      <c r="A53" s="15">
        <v>105</v>
      </c>
      <c r="B53" s="45" t="s">
        <v>155</v>
      </c>
      <c r="C53" s="46"/>
      <c r="D53" s="46"/>
      <c r="E53" s="46"/>
      <c r="F53" s="46"/>
      <c r="G53" s="46"/>
      <c r="H53" s="46"/>
      <c r="I53" s="30"/>
      <c r="J53" s="20"/>
      <c r="K53" s="19"/>
    </row>
    <row r="54" spans="1:11" ht="24" customHeight="1" thickBot="1">
      <c r="A54" s="15">
        <v>108</v>
      </c>
      <c r="B54" s="17" t="s">
        <v>156</v>
      </c>
      <c r="C54" s="30"/>
      <c r="D54" s="30"/>
      <c r="E54" s="30"/>
      <c r="F54" s="30"/>
      <c r="G54" s="30"/>
      <c r="H54" s="30"/>
      <c r="I54" s="30"/>
      <c r="J54" s="20"/>
      <c r="K54" s="19"/>
    </row>
    <row r="55" spans="1:11" ht="26.25" customHeight="1" thickBot="1">
      <c r="A55" s="15"/>
      <c r="B55" s="47"/>
      <c r="C55" s="30"/>
      <c r="D55" s="30"/>
      <c r="E55" s="30"/>
      <c r="F55" s="30"/>
      <c r="G55" s="30"/>
      <c r="H55" s="30"/>
      <c r="I55" s="30"/>
      <c r="J55" s="20"/>
      <c r="K55" s="19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75" zoomScaleNormal="75" zoomScalePageLayoutView="0" workbookViewId="0" topLeftCell="A1">
      <selection activeCell="E18" sqref="E18"/>
    </sheetView>
  </sheetViews>
  <sheetFormatPr defaultColWidth="9.00390625" defaultRowHeight="12.75"/>
  <cols>
    <col min="2" max="2" width="41.125" style="0" customWidth="1"/>
    <col min="3" max="3" width="12.125" style="0" customWidth="1"/>
    <col min="4" max="4" width="11.875" style="0" customWidth="1"/>
    <col min="5" max="5" width="11.00390625" style="0" customWidth="1"/>
    <col min="6" max="6" width="12.00390625" style="0" customWidth="1"/>
    <col min="7" max="7" width="11.25390625" style="0" customWidth="1"/>
    <col min="8" max="8" width="11.625" style="0" customWidth="1"/>
    <col min="9" max="9" width="12.375" style="0" customWidth="1"/>
    <col min="10" max="10" width="13.875" style="0" customWidth="1"/>
  </cols>
  <sheetData>
    <row r="1" spans="1:9" ht="12.75">
      <c r="A1" s="10"/>
      <c r="B1" s="11"/>
      <c r="C1" s="11"/>
      <c r="D1" s="11"/>
      <c r="E1" s="11"/>
      <c r="F1" s="11"/>
      <c r="G1" s="11"/>
      <c r="H1" s="11"/>
      <c r="I1" s="1"/>
    </row>
    <row r="2" spans="1:9" ht="15.75">
      <c r="A2" s="12" t="s">
        <v>208</v>
      </c>
      <c r="B2" s="13"/>
      <c r="C2" s="13"/>
      <c r="D2" s="13"/>
      <c r="E2" s="13"/>
      <c r="F2" s="13"/>
      <c r="G2" s="13"/>
      <c r="H2" s="13"/>
      <c r="I2" s="2"/>
    </row>
    <row r="3" spans="1:9" ht="13.5" thickBot="1">
      <c r="A3" s="10"/>
      <c r="B3" s="11"/>
      <c r="C3" s="11"/>
      <c r="D3" s="11"/>
      <c r="E3" s="11"/>
      <c r="F3" s="11"/>
      <c r="G3" s="11"/>
      <c r="H3" s="11"/>
      <c r="I3" s="1"/>
    </row>
    <row r="4" spans="1:10" ht="51.75" thickBot="1">
      <c r="A4" s="6" t="s">
        <v>1</v>
      </c>
      <c r="B4" s="3" t="s">
        <v>2</v>
      </c>
      <c r="C4" s="3" t="s">
        <v>100</v>
      </c>
      <c r="D4" s="3" t="s">
        <v>101</v>
      </c>
      <c r="E4" s="3" t="s">
        <v>102</v>
      </c>
      <c r="F4" s="3" t="s">
        <v>207</v>
      </c>
      <c r="G4" s="3" t="s">
        <v>104</v>
      </c>
      <c r="H4" s="3" t="s">
        <v>106</v>
      </c>
      <c r="I4" s="4" t="s">
        <v>3</v>
      </c>
      <c r="J4" s="4" t="s">
        <v>0</v>
      </c>
    </row>
    <row r="5" spans="1:10" ht="24.75" customHeight="1" thickBot="1">
      <c r="A5" s="18">
        <v>239</v>
      </c>
      <c r="B5" s="17" t="s">
        <v>206</v>
      </c>
      <c r="C5" s="30">
        <f aca="true" t="shared" si="0" ref="C5:C10">1+1+1+1+1+1+1+1+1+1</f>
        <v>10</v>
      </c>
      <c r="D5" s="30">
        <f aca="true" t="shared" si="1" ref="D5:F8">1+1+1+1+1</f>
        <v>5</v>
      </c>
      <c r="E5" s="30">
        <f t="shared" si="1"/>
        <v>5</v>
      </c>
      <c r="F5" s="30">
        <f t="shared" si="1"/>
        <v>5</v>
      </c>
      <c r="G5" s="30">
        <v>15</v>
      </c>
      <c r="H5" s="30">
        <f aca="true" t="shared" si="2" ref="H5:H46">SUM(C5:G5)</f>
        <v>40</v>
      </c>
      <c r="I5" s="33" t="s">
        <v>92</v>
      </c>
      <c r="J5" s="19" t="s">
        <v>98</v>
      </c>
    </row>
    <row r="6" spans="1:10" ht="24.75" customHeight="1" thickBot="1">
      <c r="A6" s="18">
        <v>242</v>
      </c>
      <c r="B6" s="17" t="s">
        <v>205</v>
      </c>
      <c r="C6" s="30">
        <f t="shared" si="0"/>
        <v>10</v>
      </c>
      <c r="D6" s="30">
        <f t="shared" si="1"/>
        <v>5</v>
      </c>
      <c r="E6" s="30">
        <f t="shared" si="1"/>
        <v>5</v>
      </c>
      <c r="F6" s="30">
        <f t="shared" si="1"/>
        <v>5</v>
      </c>
      <c r="G6" s="30">
        <v>14</v>
      </c>
      <c r="H6" s="30">
        <f t="shared" si="2"/>
        <v>39</v>
      </c>
      <c r="I6" s="33" t="s">
        <v>93</v>
      </c>
      <c r="J6" s="19" t="s">
        <v>98</v>
      </c>
    </row>
    <row r="7" spans="1:10" ht="24.75" customHeight="1" thickBot="1">
      <c r="A7" s="18">
        <v>123</v>
      </c>
      <c r="B7" s="17" t="s">
        <v>204</v>
      </c>
      <c r="C7" s="30">
        <f t="shared" si="0"/>
        <v>10</v>
      </c>
      <c r="D7" s="30">
        <f t="shared" si="1"/>
        <v>5</v>
      </c>
      <c r="E7" s="30">
        <f t="shared" si="1"/>
        <v>5</v>
      </c>
      <c r="F7" s="30">
        <f t="shared" si="1"/>
        <v>5</v>
      </c>
      <c r="G7" s="30">
        <v>13</v>
      </c>
      <c r="H7" s="30">
        <f t="shared" si="2"/>
        <v>38</v>
      </c>
      <c r="I7" s="33" t="s">
        <v>94</v>
      </c>
      <c r="J7" s="19" t="s">
        <v>98</v>
      </c>
    </row>
    <row r="8" spans="1:10" ht="24.75" customHeight="1" thickBot="1">
      <c r="A8" s="18">
        <v>244</v>
      </c>
      <c r="B8" s="17" t="s">
        <v>203</v>
      </c>
      <c r="C8" s="30">
        <f t="shared" si="0"/>
        <v>10</v>
      </c>
      <c r="D8" s="30">
        <f t="shared" si="1"/>
        <v>5</v>
      </c>
      <c r="E8" s="30">
        <f t="shared" si="1"/>
        <v>5</v>
      </c>
      <c r="F8" s="30">
        <f t="shared" si="1"/>
        <v>5</v>
      </c>
      <c r="G8" s="30">
        <v>12</v>
      </c>
      <c r="H8" s="30">
        <f t="shared" si="2"/>
        <v>37</v>
      </c>
      <c r="I8" s="33" t="s">
        <v>95</v>
      </c>
      <c r="J8" s="19" t="s">
        <v>98</v>
      </c>
    </row>
    <row r="9" spans="1:10" ht="24.75" customHeight="1" thickBot="1">
      <c r="A9" s="18">
        <v>207</v>
      </c>
      <c r="B9" s="17" t="s">
        <v>202</v>
      </c>
      <c r="C9" s="30">
        <f t="shared" si="0"/>
        <v>10</v>
      </c>
      <c r="D9" s="30">
        <f>1+0+1+1+1</f>
        <v>4</v>
      </c>
      <c r="E9" s="30">
        <f>0+1+1+1+1</f>
        <v>4</v>
      </c>
      <c r="F9" s="30">
        <f aca="true" t="shared" si="3" ref="F9:F20">1+1+1+1+1</f>
        <v>5</v>
      </c>
      <c r="G9" s="30">
        <v>14</v>
      </c>
      <c r="H9" s="30">
        <f t="shared" si="2"/>
        <v>37</v>
      </c>
      <c r="I9" s="33" t="s">
        <v>95</v>
      </c>
      <c r="J9" s="19" t="s">
        <v>98</v>
      </c>
    </row>
    <row r="10" spans="1:10" ht="42" customHeight="1" thickBot="1">
      <c r="A10" s="49">
        <v>232</v>
      </c>
      <c r="B10" s="52" t="s">
        <v>198</v>
      </c>
      <c r="C10" s="53">
        <f t="shared" si="0"/>
        <v>10</v>
      </c>
      <c r="D10" s="53">
        <f aca="true" t="shared" si="4" ref="D10:D17">1+1+1+1+1</f>
        <v>5</v>
      </c>
      <c r="E10" s="53">
        <v>3</v>
      </c>
      <c r="F10" s="53">
        <f t="shared" si="3"/>
        <v>5</v>
      </c>
      <c r="G10" s="53">
        <v>14</v>
      </c>
      <c r="H10" s="53">
        <f t="shared" si="2"/>
        <v>37</v>
      </c>
      <c r="I10" s="50" t="s">
        <v>95</v>
      </c>
      <c r="J10" s="51" t="s">
        <v>98</v>
      </c>
    </row>
    <row r="11" spans="1:10" ht="24.75" customHeight="1" thickBot="1">
      <c r="A11" s="18">
        <v>210</v>
      </c>
      <c r="B11" s="17" t="s">
        <v>201</v>
      </c>
      <c r="C11" s="30">
        <f>1+1+1+1+1+0+1+1+1+1</f>
        <v>9</v>
      </c>
      <c r="D11" s="30">
        <f t="shared" si="4"/>
        <v>5</v>
      </c>
      <c r="E11" s="30">
        <f>1+1+1+1+1</f>
        <v>5</v>
      </c>
      <c r="F11" s="30">
        <f t="shared" si="3"/>
        <v>5</v>
      </c>
      <c r="G11" s="30">
        <v>12</v>
      </c>
      <c r="H11" s="30">
        <f t="shared" si="2"/>
        <v>36</v>
      </c>
      <c r="I11" s="48">
        <v>5</v>
      </c>
      <c r="J11" s="19" t="s">
        <v>98</v>
      </c>
    </row>
    <row r="12" spans="1:10" ht="24.75" customHeight="1" thickBot="1">
      <c r="A12" s="18">
        <v>219</v>
      </c>
      <c r="B12" s="17" t="s">
        <v>200</v>
      </c>
      <c r="C12" s="30">
        <f>1+1+1+1+1+0+1+1+1+1</f>
        <v>9</v>
      </c>
      <c r="D12" s="30">
        <f t="shared" si="4"/>
        <v>5</v>
      </c>
      <c r="E12" s="30">
        <f>0+1+1+1+1</f>
        <v>4</v>
      </c>
      <c r="F12" s="30">
        <f t="shared" si="3"/>
        <v>5</v>
      </c>
      <c r="G12" s="30">
        <v>13</v>
      </c>
      <c r="H12" s="30">
        <f t="shared" si="2"/>
        <v>36</v>
      </c>
      <c r="I12" s="48">
        <v>5</v>
      </c>
      <c r="J12" s="19" t="s">
        <v>98</v>
      </c>
    </row>
    <row r="13" spans="1:10" ht="24.75" customHeight="1" thickBot="1">
      <c r="A13" s="18">
        <v>226</v>
      </c>
      <c r="B13" s="17" t="s">
        <v>199</v>
      </c>
      <c r="C13" s="30">
        <f>1+1+1+1+1+1+1+1+1+1</f>
        <v>10</v>
      </c>
      <c r="D13" s="30">
        <f t="shared" si="4"/>
        <v>5</v>
      </c>
      <c r="E13" s="30">
        <f>0+1+0+0+1</f>
        <v>2</v>
      </c>
      <c r="F13" s="30">
        <f t="shared" si="3"/>
        <v>5</v>
      </c>
      <c r="G13" s="30">
        <v>14</v>
      </c>
      <c r="H13" s="30">
        <f t="shared" si="2"/>
        <v>36</v>
      </c>
      <c r="I13" s="48">
        <v>5</v>
      </c>
      <c r="J13" s="19" t="s">
        <v>98</v>
      </c>
    </row>
    <row r="14" spans="1:10" ht="24.75" customHeight="1" thickBot="1">
      <c r="A14" s="18">
        <v>249</v>
      </c>
      <c r="B14" s="17" t="s">
        <v>197</v>
      </c>
      <c r="C14" s="30">
        <f>1+1+1+1+1+1+1+1+1+1</f>
        <v>10</v>
      </c>
      <c r="D14" s="30">
        <f t="shared" si="4"/>
        <v>5</v>
      </c>
      <c r="E14" s="30">
        <f>0+1+0+0+1</f>
        <v>2</v>
      </c>
      <c r="F14" s="30">
        <f t="shared" si="3"/>
        <v>5</v>
      </c>
      <c r="G14" s="30">
        <v>14</v>
      </c>
      <c r="H14" s="30">
        <f t="shared" si="2"/>
        <v>36</v>
      </c>
      <c r="I14" s="48">
        <v>5</v>
      </c>
      <c r="J14" s="19" t="s">
        <v>98</v>
      </c>
    </row>
    <row r="15" spans="1:10" ht="24.75" customHeight="1" thickBot="1">
      <c r="A15" s="18">
        <v>211</v>
      </c>
      <c r="B15" s="17" t="s">
        <v>196</v>
      </c>
      <c r="C15" s="30">
        <f>1+1+1+1+1+0+1+1+1+1</f>
        <v>9</v>
      </c>
      <c r="D15" s="30">
        <f t="shared" si="4"/>
        <v>5</v>
      </c>
      <c r="E15" s="30">
        <f>1+1+1+1+1</f>
        <v>5</v>
      </c>
      <c r="F15" s="30">
        <f t="shared" si="3"/>
        <v>5</v>
      </c>
      <c r="G15" s="30">
        <v>11</v>
      </c>
      <c r="H15" s="30">
        <f t="shared" si="2"/>
        <v>35</v>
      </c>
      <c r="I15" s="48">
        <v>6</v>
      </c>
      <c r="J15" s="19" t="s">
        <v>96</v>
      </c>
    </row>
    <row r="16" spans="1:10" ht="24.75" customHeight="1" thickBot="1">
      <c r="A16" s="18">
        <v>213</v>
      </c>
      <c r="B16" s="17" t="s">
        <v>195</v>
      </c>
      <c r="C16" s="30">
        <f>1+1+1+1+1+0+1+1+1+1</f>
        <v>9</v>
      </c>
      <c r="D16" s="30">
        <f t="shared" si="4"/>
        <v>5</v>
      </c>
      <c r="E16" s="30">
        <f>0+1+1+0+1</f>
        <v>3</v>
      </c>
      <c r="F16" s="30">
        <f t="shared" si="3"/>
        <v>5</v>
      </c>
      <c r="G16" s="30">
        <v>12</v>
      </c>
      <c r="H16" s="30">
        <f t="shared" si="2"/>
        <v>34</v>
      </c>
      <c r="I16" s="48">
        <v>7</v>
      </c>
      <c r="J16" s="19" t="s">
        <v>96</v>
      </c>
    </row>
    <row r="17" spans="1:10" ht="24.75" customHeight="1" thickBot="1">
      <c r="A17" s="18">
        <v>209</v>
      </c>
      <c r="B17" s="17" t="s">
        <v>194</v>
      </c>
      <c r="C17" s="30">
        <f>1+1+1+1+1+1+0+1+1+1</f>
        <v>9</v>
      </c>
      <c r="D17" s="30">
        <f t="shared" si="4"/>
        <v>5</v>
      </c>
      <c r="E17" s="30">
        <f>0+1+1+0+1</f>
        <v>3</v>
      </c>
      <c r="F17" s="30">
        <f t="shared" si="3"/>
        <v>5</v>
      </c>
      <c r="G17" s="30">
        <v>11</v>
      </c>
      <c r="H17" s="30">
        <f t="shared" si="2"/>
        <v>33</v>
      </c>
      <c r="I17" s="48">
        <v>8</v>
      </c>
      <c r="J17" s="19" t="s">
        <v>96</v>
      </c>
    </row>
    <row r="18" spans="1:10" ht="24.75" customHeight="1" thickBot="1">
      <c r="A18" s="18">
        <v>214</v>
      </c>
      <c r="B18" s="17" t="s">
        <v>193</v>
      </c>
      <c r="C18" s="30">
        <f>1+1+1+1+1+0+1+1+1+1</f>
        <v>9</v>
      </c>
      <c r="D18" s="30">
        <f>1+0+1+1+1</f>
        <v>4</v>
      </c>
      <c r="E18" s="30">
        <f>0+1+1+0+1</f>
        <v>3</v>
      </c>
      <c r="F18" s="30">
        <f t="shared" si="3"/>
        <v>5</v>
      </c>
      <c r="G18" s="30">
        <v>12</v>
      </c>
      <c r="H18" s="30">
        <f t="shared" si="2"/>
        <v>33</v>
      </c>
      <c r="I18" s="48">
        <v>8</v>
      </c>
      <c r="J18" s="19" t="s">
        <v>96</v>
      </c>
    </row>
    <row r="19" spans="1:10" ht="24.75" customHeight="1" thickBot="1">
      <c r="A19" s="18">
        <v>215</v>
      </c>
      <c r="B19" s="17" t="s">
        <v>192</v>
      </c>
      <c r="C19" s="30">
        <f>1+1+1+1+1+1+1+1+1+1</f>
        <v>10</v>
      </c>
      <c r="D19" s="30">
        <f>1+0+1+1+1</f>
        <v>4</v>
      </c>
      <c r="E19" s="30">
        <f>1+1+1+1+1</f>
        <v>5</v>
      </c>
      <c r="F19" s="30">
        <f t="shared" si="3"/>
        <v>5</v>
      </c>
      <c r="G19" s="30">
        <v>9</v>
      </c>
      <c r="H19" s="30">
        <f t="shared" si="2"/>
        <v>33</v>
      </c>
      <c r="I19" s="48">
        <v>8</v>
      </c>
      <c r="J19" s="19" t="s">
        <v>96</v>
      </c>
    </row>
    <row r="20" spans="1:10" ht="24.75" customHeight="1" thickBot="1">
      <c r="A20" s="18">
        <v>216</v>
      </c>
      <c r="B20" s="17" t="s">
        <v>191</v>
      </c>
      <c r="C20" s="30">
        <f>1+1+1+1+1+1+1+1+1+1</f>
        <v>10</v>
      </c>
      <c r="D20" s="30">
        <f>1+0+1+1+1</f>
        <v>4</v>
      </c>
      <c r="E20" s="30">
        <f>1+1+1+1+1</f>
        <v>5</v>
      </c>
      <c r="F20" s="30">
        <f t="shared" si="3"/>
        <v>5</v>
      </c>
      <c r="G20" s="30">
        <v>9</v>
      </c>
      <c r="H20" s="30">
        <f t="shared" si="2"/>
        <v>33</v>
      </c>
      <c r="I20" s="48">
        <v>8</v>
      </c>
      <c r="J20" s="19" t="s">
        <v>96</v>
      </c>
    </row>
    <row r="21" spans="1:10" ht="24.75" customHeight="1" thickBot="1">
      <c r="A21" s="18">
        <v>223</v>
      </c>
      <c r="B21" s="17" t="s">
        <v>190</v>
      </c>
      <c r="C21" s="30">
        <f>1+1+1+1+1+1+1+1+1+1</f>
        <v>10</v>
      </c>
      <c r="D21" s="30">
        <f>1+0+1+1+1</f>
        <v>4</v>
      </c>
      <c r="E21" s="30">
        <f>0+1+1+1+1</f>
        <v>4</v>
      </c>
      <c r="F21" s="30">
        <f>0+1+1+1+0</f>
        <v>3</v>
      </c>
      <c r="G21" s="30">
        <v>12</v>
      </c>
      <c r="H21" s="30">
        <f t="shared" si="2"/>
        <v>33</v>
      </c>
      <c r="I21" s="48">
        <v>8</v>
      </c>
      <c r="J21" s="19" t="s">
        <v>96</v>
      </c>
    </row>
    <row r="22" spans="1:10" ht="24.75" customHeight="1" thickBot="1">
      <c r="A22" s="18">
        <v>222</v>
      </c>
      <c r="B22" s="17" t="s">
        <v>189</v>
      </c>
      <c r="C22" s="30">
        <f>1+1+1+0+1+1+1+0+1+0</f>
        <v>7</v>
      </c>
      <c r="D22" s="30">
        <f aca="true" t="shared" si="5" ref="D22:D46">1+1+1+1+1</f>
        <v>5</v>
      </c>
      <c r="E22" s="30">
        <f>0+1+1+0+1</f>
        <v>3</v>
      </c>
      <c r="F22" s="30">
        <f>1+0+1+1+1</f>
        <v>4</v>
      </c>
      <c r="G22" s="30">
        <v>13</v>
      </c>
      <c r="H22" s="30">
        <f t="shared" si="2"/>
        <v>32</v>
      </c>
      <c r="I22" s="48">
        <v>9</v>
      </c>
      <c r="J22" s="19" t="s">
        <v>96</v>
      </c>
    </row>
    <row r="23" spans="1:10" ht="24.75" customHeight="1" thickBot="1">
      <c r="A23" s="18">
        <v>236</v>
      </c>
      <c r="B23" s="17" t="s">
        <v>188</v>
      </c>
      <c r="C23" s="30">
        <f>0+1+1+1+1+0+1+1+1+1</f>
        <v>8</v>
      </c>
      <c r="D23" s="30">
        <f t="shared" si="5"/>
        <v>5</v>
      </c>
      <c r="E23" s="30">
        <f>0+1+0+1+1</f>
        <v>3</v>
      </c>
      <c r="F23" s="30">
        <f>0+0+1+1+1</f>
        <v>3</v>
      </c>
      <c r="G23" s="30">
        <v>13</v>
      </c>
      <c r="H23" s="30">
        <f t="shared" si="2"/>
        <v>32</v>
      </c>
      <c r="I23" s="48">
        <v>9</v>
      </c>
      <c r="J23" s="19" t="s">
        <v>96</v>
      </c>
    </row>
    <row r="24" spans="1:10" ht="24.75" customHeight="1" thickBot="1">
      <c r="A24" s="18">
        <v>225</v>
      </c>
      <c r="B24" s="17" t="s">
        <v>187</v>
      </c>
      <c r="C24" s="30">
        <f>1+1+1+0+1+0+1+1+1+1</f>
        <v>8</v>
      </c>
      <c r="D24" s="30">
        <f t="shared" si="5"/>
        <v>5</v>
      </c>
      <c r="E24" s="30">
        <f>0+1+1+0+1</f>
        <v>3</v>
      </c>
      <c r="F24" s="30">
        <f>0+0+1+1+1</f>
        <v>3</v>
      </c>
      <c r="G24" s="30">
        <v>12</v>
      </c>
      <c r="H24" s="30">
        <f t="shared" si="2"/>
        <v>31</v>
      </c>
      <c r="I24" s="48">
        <v>10</v>
      </c>
      <c r="J24" s="19" t="s">
        <v>96</v>
      </c>
    </row>
    <row r="25" spans="1:10" ht="24.75" customHeight="1" thickBot="1">
      <c r="A25" s="18">
        <v>228</v>
      </c>
      <c r="B25" s="17" t="s">
        <v>186</v>
      </c>
      <c r="C25" s="30">
        <f>1+1+1+0+1+0+1+1+1+1</f>
        <v>8</v>
      </c>
      <c r="D25" s="30">
        <f t="shared" si="5"/>
        <v>5</v>
      </c>
      <c r="E25" s="30">
        <f>0+1+0+0+1</f>
        <v>2</v>
      </c>
      <c r="F25" s="30">
        <f>1+0+1+1+1</f>
        <v>4</v>
      </c>
      <c r="G25" s="30">
        <v>12</v>
      </c>
      <c r="H25" s="30">
        <f t="shared" si="2"/>
        <v>31</v>
      </c>
      <c r="I25" s="48">
        <v>10</v>
      </c>
      <c r="J25" s="19" t="s">
        <v>96</v>
      </c>
    </row>
    <row r="26" spans="1:10" ht="24.75" customHeight="1" thickBot="1">
      <c r="A26" s="18">
        <v>237</v>
      </c>
      <c r="B26" s="17" t="s">
        <v>185</v>
      </c>
      <c r="C26" s="30">
        <f>1+1+1+0+1+0+1+1+1+1</f>
        <v>8</v>
      </c>
      <c r="D26" s="30">
        <f t="shared" si="5"/>
        <v>5</v>
      </c>
      <c r="E26" s="30">
        <f>1+0+1+0+1</f>
        <v>3</v>
      </c>
      <c r="F26" s="30">
        <f>0+0+1+1+1</f>
        <v>3</v>
      </c>
      <c r="G26" s="30">
        <v>12</v>
      </c>
      <c r="H26" s="30">
        <f t="shared" si="2"/>
        <v>31</v>
      </c>
      <c r="I26" s="48">
        <v>10</v>
      </c>
      <c r="J26" s="19" t="s">
        <v>96</v>
      </c>
    </row>
    <row r="27" spans="1:10" ht="27.75" customHeight="1" thickBot="1">
      <c r="A27" s="18">
        <v>202</v>
      </c>
      <c r="B27" s="45" t="s">
        <v>184</v>
      </c>
      <c r="C27" s="30">
        <f>1+1+1+0+1+0+1+1+1+1</f>
        <v>8</v>
      </c>
      <c r="D27" s="30">
        <f t="shared" si="5"/>
        <v>5</v>
      </c>
      <c r="E27" s="30">
        <f>0+0+1+1+1</f>
        <v>3</v>
      </c>
      <c r="F27" s="30">
        <f>0+0+1+1+1</f>
        <v>3</v>
      </c>
      <c r="G27" s="30">
        <v>11</v>
      </c>
      <c r="H27" s="30">
        <f t="shared" si="2"/>
        <v>30</v>
      </c>
      <c r="I27" s="48">
        <v>11</v>
      </c>
      <c r="J27" s="19" t="s">
        <v>96</v>
      </c>
    </row>
    <row r="28" spans="1:10" ht="24" customHeight="1" thickBot="1">
      <c r="A28" s="18">
        <v>229</v>
      </c>
      <c r="B28" s="17" t="s">
        <v>183</v>
      </c>
      <c r="C28" s="30">
        <f>1+1+1+0+1+0+1+1+1+1</f>
        <v>8</v>
      </c>
      <c r="D28" s="30">
        <f t="shared" si="5"/>
        <v>5</v>
      </c>
      <c r="E28" s="30">
        <f>0+0+0+0+1</f>
        <v>1</v>
      </c>
      <c r="F28" s="30">
        <f>0+0+1+1+1</f>
        <v>3</v>
      </c>
      <c r="G28" s="30">
        <v>13</v>
      </c>
      <c r="H28" s="30">
        <f t="shared" si="2"/>
        <v>30</v>
      </c>
      <c r="I28" s="48">
        <v>11</v>
      </c>
      <c r="J28" s="19" t="s">
        <v>96</v>
      </c>
    </row>
    <row r="29" spans="1:10" ht="24.75" customHeight="1" thickBot="1">
      <c r="A29" s="18">
        <v>233</v>
      </c>
      <c r="B29" s="17" t="s">
        <v>182</v>
      </c>
      <c r="C29" s="30">
        <f>1+1+1+0+1+1+1+1+1+1</f>
        <v>9</v>
      </c>
      <c r="D29" s="30">
        <f t="shared" si="5"/>
        <v>5</v>
      </c>
      <c r="E29" s="30">
        <f>0+0+0+0+1</f>
        <v>1</v>
      </c>
      <c r="F29" s="30">
        <f>0+0+1+1+1</f>
        <v>3</v>
      </c>
      <c r="G29" s="30">
        <v>12</v>
      </c>
      <c r="H29" s="30">
        <f t="shared" si="2"/>
        <v>30</v>
      </c>
      <c r="I29" s="48">
        <v>11</v>
      </c>
      <c r="J29" s="19" t="s">
        <v>96</v>
      </c>
    </row>
    <row r="30" spans="1:10" ht="22.5" customHeight="1" thickBot="1">
      <c r="A30" s="18">
        <v>238</v>
      </c>
      <c r="B30" s="17" t="s">
        <v>181</v>
      </c>
      <c r="C30" s="30">
        <f>0+1+1+0+1+0+1+1+1+1</f>
        <v>7</v>
      </c>
      <c r="D30" s="30">
        <f t="shared" si="5"/>
        <v>5</v>
      </c>
      <c r="E30" s="30">
        <f>0+1+0+1+1</f>
        <v>3</v>
      </c>
      <c r="F30" s="30">
        <f>1+0+1+1+1</f>
        <v>4</v>
      </c>
      <c r="G30" s="30">
        <v>11</v>
      </c>
      <c r="H30" s="30">
        <f t="shared" si="2"/>
        <v>30</v>
      </c>
      <c r="I30" s="48">
        <v>11</v>
      </c>
      <c r="J30" s="19" t="s">
        <v>96</v>
      </c>
    </row>
    <row r="31" spans="1:10" ht="24" customHeight="1" thickBot="1">
      <c r="A31" s="18">
        <v>203</v>
      </c>
      <c r="B31" s="45" t="s">
        <v>180</v>
      </c>
      <c r="C31" s="30">
        <f aca="true" t="shared" si="6" ref="C31:C46">1+1+1+0+1+0+1+1+1+1</f>
        <v>8</v>
      </c>
      <c r="D31" s="30">
        <f t="shared" si="5"/>
        <v>5</v>
      </c>
      <c r="E31" s="30">
        <f>0+0+1+1+1</f>
        <v>3</v>
      </c>
      <c r="F31" s="30">
        <f>0+0+1+1+1</f>
        <v>3</v>
      </c>
      <c r="G31" s="30">
        <v>10</v>
      </c>
      <c r="H31" s="30">
        <f t="shared" si="2"/>
        <v>29</v>
      </c>
      <c r="I31" s="48">
        <v>12</v>
      </c>
      <c r="J31" s="19" t="s">
        <v>96</v>
      </c>
    </row>
    <row r="32" spans="1:10" ht="24.75" customHeight="1" thickBot="1">
      <c r="A32" s="18">
        <v>224</v>
      </c>
      <c r="B32" s="17" t="s">
        <v>179</v>
      </c>
      <c r="C32" s="30">
        <f t="shared" si="6"/>
        <v>8</v>
      </c>
      <c r="D32" s="30">
        <f t="shared" si="5"/>
        <v>5</v>
      </c>
      <c r="E32" s="30">
        <f>0+0+0+0+1</f>
        <v>1</v>
      </c>
      <c r="F32" s="30">
        <f aca="true" t="shared" si="7" ref="F32:F46">0+0+1+1+1</f>
        <v>3</v>
      </c>
      <c r="G32" s="30">
        <v>12</v>
      </c>
      <c r="H32" s="30">
        <f t="shared" si="2"/>
        <v>29</v>
      </c>
      <c r="I32" s="48">
        <v>12</v>
      </c>
      <c r="J32" s="19" t="s">
        <v>96</v>
      </c>
    </row>
    <row r="33" spans="1:10" ht="24.75" customHeight="1" thickBot="1">
      <c r="A33" s="18">
        <v>231</v>
      </c>
      <c r="B33" s="17" t="s">
        <v>178</v>
      </c>
      <c r="C33" s="30">
        <f t="shared" si="6"/>
        <v>8</v>
      </c>
      <c r="D33" s="30">
        <f t="shared" si="5"/>
        <v>5</v>
      </c>
      <c r="E33" s="30">
        <f>0+1+0+0+1</f>
        <v>2</v>
      </c>
      <c r="F33" s="30">
        <f t="shared" si="7"/>
        <v>3</v>
      </c>
      <c r="G33" s="30">
        <v>11</v>
      </c>
      <c r="H33" s="30">
        <f t="shared" si="2"/>
        <v>29</v>
      </c>
      <c r="I33" s="48">
        <v>12</v>
      </c>
      <c r="J33" s="19" t="s">
        <v>96</v>
      </c>
    </row>
    <row r="34" spans="1:10" ht="24.75" customHeight="1" thickBot="1">
      <c r="A34" s="18">
        <v>241</v>
      </c>
      <c r="B34" s="17" t="s">
        <v>177</v>
      </c>
      <c r="C34" s="30">
        <f t="shared" si="6"/>
        <v>8</v>
      </c>
      <c r="D34" s="30">
        <f t="shared" si="5"/>
        <v>5</v>
      </c>
      <c r="E34" s="30">
        <f aca="true" t="shared" si="8" ref="E34:E46">0+0+0+0+1</f>
        <v>1</v>
      </c>
      <c r="F34" s="30">
        <f t="shared" si="7"/>
        <v>3</v>
      </c>
      <c r="G34" s="30">
        <v>12</v>
      </c>
      <c r="H34" s="30">
        <f t="shared" si="2"/>
        <v>29</v>
      </c>
      <c r="I34" s="48">
        <v>12</v>
      </c>
      <c r="J34" s="19" t="s">
        <v>96</v>
      </c>
    </row>
    <row r="35" spans="1:10" ht="24.75" customHeight="1" thickBot="1">
      <c r="A35" s="18">
        <v>243</v>
      </c>
      <c r="B35" s="17" t="s">
        <v>176</v>
      </c>
      <c r="C35" s="30">
        <f t="shared" si="6"/>
        <v>8</v>
      </c>
      <c r="D35" s="30">
        <f t="shared" si="5"/>
        <v>5</v>
      </c>
      <c r="E35" s="30">
        <f t="shared" si="8"/>
        <v>1</v>
      </c>
      <c r="F35" s="30">
        <f t="shared" si="7"/>
        <v>3</v>
      </c>
      <c r="G35" s="30">
        <v>12</v>
      </c>
      <c r="H35" s="30">
        <f t="shared" si="2"/>
        <v>29</v>
      </c>
      <c r="I35" s="48">
        <v>12</v>
      </c>
      <c r="J35" s="19" t="s">
        <v>96</v>
      </c>
    </row>
    <row r="36" spans="1:10" ht="24.75" customHeight="1" thickBot="1">
      <c r="A36" s="18">
        <v>245</v>
      </c>
      <c r="B36" s="17" t="s">
        <v>175</v>
      </c>
      <c r="C36" s="30">
        <f t="shared" si="6"/>
        <v>8</v>
      </c>
      <c r="D36" s="30">
        <f t="shared" si="5"/>
        <v>5</v>
      </c>
      <c r="E36" s="30">
        <f t="shared" si="8"/>
        <v>1</v>
      </c>
      <c r="F36" s="30">
        <f t="shared" si="7"/>
        <v>3</v>
      </c>
      <c r="G36" s="30">
        <v>12</v>
      </c>
      <c r="H36" s="30">
        <f t="shared" si="2"/>
        <v>29</v>
      </c>
      <c r="I36" s="48">
        <v>12</v>
      </c>
      <c r="J36" s="19" t="s">
        <v>96</v>
      </c>
    </row>
    <row r="37" spans="1:10" ht="24.75" customHeight="1" thickBot="1">
      <c r="A37" s="18">
        <v>246</v>
      </c>
      <c r="B37" s="17" t="s">
        <v>174</v>
      </c>
      <c r="C37" s="30">
        <f t="shared" si="6"/>
        <v>8</v>
      </c>
      <c r="D37" s="30">
        <f t="shared" si="5"/>
        <v>5</v>
      </c>
      <c r="E37" s="30">
        <f t="shared" si="8"/>
        <v>1</v>
      </c>
      <c r="F37" s="30">
        <f t="shared" si="7"/>
        <v>3</v>
      </c>
      <c r="G37" s="30">
        <v>12</v>
      </c>
      <c r="H37" s="30">
        <f t="shared" si="2"/>
        <v>29</v>
      </c>
      <c r="I37" s="48">
        <v>12</v>
      </c>
      <c r="J37" s="19" t="s">
        <v>96</v>
      </c>
    </row>
    <row r="38" spans="1:10" ht="24.75" customHeight="1" thickBot="1">
      <c r="A38" s="18">
        <v>247</v>
      </c>
      <c r="B38" s="17" t="s">
        <v>173</v>
      </c>
      <c r="C38" s="30">
        <f t="shared" si="6"/>
        <v>8</v>
      </c>
      <c r="D38" s="30">
        <f t="shared" si="5"/>
        <v>5</v>
      </c>
      <c r="E38" s="30">
        <f t="shared" si="8"/>
        <v>1</v>
      </c>
      <c r="F38" s="30">
        <f t="shared" si="7"/>
        <v>3</v>
      </c>
      <c r="G38" s="30">
        <v>12</v>
      </c>
      <c r="H38" s="30">
        <f t="shared" si="2"/>
        <v>29</v>
      </c>
      <c r="I38" s="48">
        <v>12</v>
      </c>
      <c r="J38" s="19" t="s">
        <v>96</v>
      </c>
    </row>
    <row r="39" spans="1:10" ht="24.75" customHeight="1" thickBot="1">
      <c r="A39" s="18">
        <v>248</v>
      </c>
      <c r="B39" s="17" t="s">
        <v>172</v>
      </c>
      <c r="C39" s="30">
        <f t="shared" si="6"/>
        <v>8</v>
      </c>
      <c r="D39" s="30">
        <f t="shared" si="5"/>
        <v>5</v>
      </c>
      <c r="E39" s="30">
        <f t="shared" si="8"/>
        <v>1</v>
      </c>
      <c r="F39" s="30">
        <f t="shared" si="7"/>
        <v>3</v>
      </c>
      <c r="G39" s="30">
        <v>12</v>
      </c>
      <c r="H39" s="30">
        <f t="shared" si="2"/>
        <v>29</v>
      </c>
      <c r="I39" s="48">
        <v>12</v>
      </c>
      <c r="J39" s="19" t="s">
        <v>96</v>
      </c>
    </row>
    <row r="40" spans="1:10" ht="24.75" customHeight="1" thickBot="1">
      <c r="A40" s="18">
        <v>220</v>
      </c>
      <c r="B40" s="17" t="s">
        <v>171</v>
      </c>
      <c r="C40" s="30">
        <f t="shared" si="6"/>
        <v>8</v>
      </c>
      <c r="D40" s="30">
        <f t="shared" si="5"/>
        <v>5</v>
      </c>
      <c r="E40" s="30">
        <f t="shared" si="8"/>
        <v>1</v>
      </c>
      <c r="F40" s="30">
        <f t="shared" si="7"/>
        <v>3</v>
      </c>
      <c r="G40" s="30">
        <v>11</v>
      </c>
      <c r="H40" s="30">
        <f t="shared" si="2"/>
        <v>28</v>
      </c>
      <c r="I40" s="48">
        <v>13</v>
      </c>
      <c r="J40" s="19" t="s">
        <v>96</v>
      </c>
    </row>
    <row r="41" spans="1:10" ht="24.75" customHeight="1" thickBot="1">
      <c r="A41" s="18">
        <v>221</v>
      </c>
      <c r="B41" s="17" t="s">
        <v>170</v>
      </c>
      <c r="C41" s="30">
        <f t="shared" si="6"/>
        <v>8</v>
      </c>
      <c r="D41" s="30">
        <f t="shared" si="5"/>
        <v>5</v>
      </c>
      <c r="E41" s="30">
        <f t="shared" si="8"/>
        <v>1</v>
      </c>
      <c r="F41" s="30">
        <f t="shared" si="7"/>
        <v>3</v>
      </c>
      <c r="G41" s="30">
        <v>11</v>
      </c>
      <c r="H41" s="30">
        <f t="shared" si="2"/>
        <v>28</v>
      </c>
      <c r="I41" s="48">
        <v>13</v>
      </c>
      <c r="J41" s="19" t="s">
        <v>96</v>
      </c>
    </row>
    <row r="42" spans="1:10" ht="24.75" customHeight="1" thickBot="1">
      <c r="A42" s="18">
        <v>230</v>
      </c>
      <c r="B42" s="17" t="s">
        <v>169</v>
      </c>
      <c r="C42" s="30">
        <f t="shared" si="6"/>
        <v>8</v>
      </c>
      <c r="D42" s="30">
        <f t="shared" si="5"/>
        <v>5</v>
      </c>
      <c r="E42" s="30">
        <f t="shared" si="8"/>
        <v>1</v>
      </c>
      <c r="F42" s="30">
        <f t="shared" si="7"/>
        <v>3</v>
      </c>
      <c r="G42" s="30">
        <v>11</v>
      </c>
      <c r="H42" s="30">
        <f t="shared" si="2"/>
        <v>28</v>
      </c>
      <c r="I42" s="48">
        <v>13</v>
      </c>
      <c r="J42" s="19" t="s">
        <v>96</v>
      </c>
    </row>
    <row r="43" spans="1:10" ht="24.75" customHeight="1" thickBot="1">
      <c r="A43" s="18">
        <v>234</v>
      </c>
      <c r="B43" s="17" t="s">
        <v>168</v>
      </c>
      <c r="C43" s="30">
        <f t="shared" si="6"/>
        <v>8</v>
      </c>
      <c r="D43" s="30">
        <f t="shared" si="5"/>
        <v>5</v>
      </c>
      <c r="E43" s="30">
        <f t="shared" si="8"/>
        <v>1</v>
      </c>
      <c r="F43" s="30">
        <f t="shared" si="7"/>
        <v>3</v>
      </c>
      <c r="G43" s="30">
        <v>11</v>
      </c>
      <c r="H43" s="30">
        <f t="shared" si="2"/>
        <v>28</v>
      </c>
      <c r="I43" s="48">
        <v>13</v>
      </c>
      <c r="J43" s="19" t="s">
        <v>96</v>
      </c>
    </row>
    <row r="44" spans="1:10" ht="24.75" customHeight="1" thickBot="1">
      <c r="A44" s="18">
        <v>240</v>
      </c>
      <c r="B44" s="17" t="s">
        <v>167</v>
      </c>
      <c r="C44" s="30">
        <f t="shared" si="6"/>
        <v>8</v>
      </c>
      <c r="D44" s="30">
        <f t="shared" si="5"/>
        <v>5</v>
      </c>
      <c r="E44" s="30">
        <f t="shared" si="8"/>
        <v>1</v>
      </c>
      <c r="F44" s="30">
        <f t="shared" si="7"/>
        <v>3</v>
      </c>
      <c r="G44" s="30">
        <v>11</v>
      </c>
      <c r="H44" s="30">
        <f t="shared" si="2"/>
        <v>28</v>
      </c>
      <c r="I44" s="48">
        <v>13</v>
      </c>
      <c r="J44" s="19" t="s">
        <v>96</v>
      </c>
    </row>
    <row r="45" spans="1:10" ht="24.75" customHeight="1" thickBot="1">
      <c r="A45" s="18">
        <v>227</v>
      </c>
      <c r="B45" s="17" t="s">
        <v>166</v>
      </c>
      <c r="C45" s="30">
        <f t="shared" si="6"/>
        <v>8</v>
      </c>
      <c r="D45" s="30">
        <f t="shared" si="5"/>
        <v>5</v>
      </c>
      <c r="E45" s="30">
        <f t="shared" si="8"/>
        <v>1</v>
      </c>
      <c r="F45" s="30">
        <f t="shared" si="7"/>
        <v>3</v>
      </c>
      <c r="G45" s="30">
        <v>10</v>
      </c>
      <c r="H45" s="30">
        <f t="shared" si="2"/>
        <v>27</v>
      </c>
      <c r="I45" s="48">
        <v>14</v>
      </c>
      <c r="J45" s="19" t="s">
        <v>96</v>
      </c>
    </row>
    <row r="46" spans="1:10" ht="24.75" customHeight="1" thickBot="1">
      <c r="A46" s="18">
        <v>235</v>
      </c>
      <c r="B46" s="17" t="s">
        <v>165</v>
      </c>
      <c r="C46" s="30">
        <f t="shared" si="6"/>
        <v>8</v>
      </c>
      <c r="D46" s="30">
        <f t="shared" si="5"/>
        <v>5</v>
      </c>
      <c r="E46" s="30">
        <f t="shared" si="8"/>
        <v>1</v>
      </c>
      <c r="F46" s="30">
        <f t="shared" si="7"/>
        <v>3</v>
      </c>
      <c r="G46" s="30">
        <v>10</v>
      </c>
      <c r="H46" s="30">
        <f t="shared" si="2"/>
        <v>27</v>
      </c>
      <c r="I46" s="48">
        <v>14</v>
      </c>
      <c r="J46" s="19" t="s">
        <v>96</v>
      </c>
    </row>
    <row r="47" spans="1:10" ht="24.75" customHeight="1" thickBot="1">
      <c r="A47" s="18">
        <v>201</v>
      </c>
      <c r="B47" s="17" t="s">
        <v>164</v>
      </c>
      <c r="C47" s="30"/>
      <c r="D47" s="30"/>
      <c r="E47" s="30"/>
      <c r="F47" s="30"/>
      <c r="G47" s="30"/>
      <c r="H47" s="30"/>
      <c r="I47" s="18"/>
      <c r="J47" s="19"/>
    </row>
    <row r="48" spans="1:10" ht="24.75" customHeight="1" thickBot="1">
      <c r="A48" s="18">
        <v>204</v>
      </c>
      <c r="B48" s="17" t="s">
        <v>163</v>
      </c>
      <c r="C48" s="30"/>
      <c r="D48" s="30"/>
      <c r="E48" s="30"/>
      <c r="F48" s="30"/>
      <c r="G48" s="30"/>
      <c r="H48" s="30"/>
      <c r="I48" s="20"/>
      <c r="J48" s="19"/>
    </row>
    <row r="49" spans="1:10" ht="24.75" customHeight="1" thickBot="1">
      <c r="A49" s="18">
        <v>205</v>
      </c>
      <c r="B49" s="17" t="s">
        <v>162</v>
      </c>
      <c r="C49" s="30"/>
      <c r="D49" s="30"/>
      <c r="E49" s="30"/>
      <c r="F49" s="30"/>
      <c r="G49" s="30"/>
      <c r="H49" s="30"/>
      <c r="I49" s="20"/>
      <c r="J49" s="19"/>
    </row>
    <row r="50" spans="1:10" ht="24.75" customHeight="1" thickBot="1">
      <c r="A50" s="18">
        <v>206</v>
      </c>
      <c r="B50" s="17" t="s">
        <v>161</v>
      </c>
      <c r="C50" s="30"/>
      <c r="D50" s="30"/>
      <c r="E50" s="30"/>
      <c r="F50" s="30"/>
      <c r="G50" s="30"/>
      <c r="H50" s="30"/>
      <c r="I50" s="20"/>
      <c r="J50" s="19"/>
    </row>
    <row r="51" spans="1:10" ht="24.75" customHeight="1" thickBot="1">
      <c r="A51" s="18">
        <v>208</v>
      </c>
      <c r="B51" s="17" t="s">
        <v>160</v>
      </c>
      <c r="C51" s="30"/>
      <c r="D51" s="30"/>
      <c r="E51" s="30"/>
      <c r="F51" s="30"/>
      <c r="G51" s="30"/>
      <c r="H51" s="30"/>
      <c r="I51" s="20"/>
      <c r="J51" s="19"/>
    </row>
    <row r="52" spans="1:10" ht="24.75" customHeight="1" thickBot="1">
      <c r="A52" s="18">
        <v>212</v>
      </c>
      <c r="B52" s="17" t="s">
        <v>159</v>
      </c>
      <c r="C52" s="30"/>
      <c r="D52" s="30"/>
      <c r="E52" s="30"/>
      <c r="F52" s="30"/>
      <c r="G52" s="30"/>
      <c r="H52" s="30"/>
      <c r="I52" s="20"/>
      <c r="J52" s="19"/>
    </row>
    <row r="53" spans="1:10" ht="24" customHeight="1" thickBot="1">
      <c r="A53" s="18">
        <v>217</v>
      </c>
      <c r="B53" s="17" t="s">
        <v>158</v>
      </c>
      <c r="C53" s="30"/>
      <c r="D53" s="30"/>
      <c r="E53" s="30"/>
      <c r="F53" s="30"/>
      <c r="G53" s="30"/>
      <c r="H53" s="30"/>
      <c r="I53" s="20"/>
      <c r="J53" s="19"/>
    </row>
    <row r="54" spans="1:10" ht="24.75" customHeight="1" thickBot="1">
      <c r="A54" s="18">
        <v>218</v>
      </c>
      <c r="B54" s="17" t="s">
        <v>157</v>
      </c>
      <c r="C54" s="30"/>
      <c r="D54" s="30"/>
      <c r="E54" s="30"/>
      <c r="F54" s="30"/>
      <c r="G54" s="30"/>
      <c r="H54" s="30"/>
      <c r="I54" s="20"/>
      <c r="J54" s="1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1"/>
  <sheetViews>
    <sheetView zoomScale="75" zoomScaleNormal="75" zoomScalePageLayoutView="0" workbookViewId="0" topLeftCell="A1">
      <selection activeCell="A5" sqref="A5"/>
    </sheetView>
  </sheetViews>
  <sheetFormatPr defaultColWidth="9.00390625" defaultRowHeight="12.75"/>
  <cols>
    <col min="1" max="1" width="12.125" style="10" customWidth="1"/>
    <col min="2" max="2" width="59.375" style="11" customWidth="1"/>
    <col min="3" max="3" width="8.375" style="11" customWidth="1"/>
    <col min="4" max="4" width="7.875" style="11" customWidth="1"/>
    <col min="5" max="5" width="8.75390625" style="11" customWidth="1"/>
    <col min="6" max="6" width="8.00390625" style="11" customWidth="1"/>
    <col min="7" max="7" width="8.375" style="11" customWidth="1"/>
    <col min="8" max="8" width="7.625" style="11" customWidth="1"/>
    <col min="9" max="9" width="14.25390625" style="11" customWidth="1"/>
    <col min="10" max="10" width="16.625" style="1" customWidth="1"/>
    <col min="11" max="11" width="22.875" style="0" customWidth="1"/>
  </cols>
  <sheetData>
    <row r="1" ht="12.75" customHeight="1"/>
    <row r="2" spans="1:10" ht="15.75" customHeight="1">
      <c r="A2" s="12" t="s">
        <v>8</v>
      </c>
      <c r="B2" s="13"/>
      <c r="C2" s="13"/>
      <c r="D2" s="13"/>
      <c r="E2" s="13"/>
      <c r="F2" s="13"/>
      <c r="G2" s="13"/>
      <c r="H2" s="13"/>
      <c r="I2" s="13"/>
      <c r="J2" s="2"/>
    </row>
    <row r="3" ht="13.5" customHeight="1" thickBot="1"/>
    <row r="4" spans="1:11" s="5" customFormat="1" ht="55.5" customHeight="1" thickBot="1">
      <c r="A4" s="24" t="s">
        <v>1</v>
      </c>
      <c r="B4" s="25" t="s">
        <v>2</v>
      </c>
      <c r="C4" s="26">
        <v>1</v>
      </c>
      <c r="D4" s="26">
        <v>2</v>
      </c>
      <c r="E4" s="26">
        <v>3</v>
      </c>
      <c r="F4" s="26">
        <v>4</v>
      </c>
      <c r="G4" s="26">
        <v>5</v>
      </c>
      <c r="H4" s="26">
        <v>6</v>
      </c>
      <c r="I4" s="26" t="s">
        <v>91</v>
      </c>
      <c r="J4" s="27" t="s">
        <v>3</v>
      </c>
      <c r="K4" s="27" t="s">
        <v>0</v>
      </c>
    </row>
    <row r="5" spans="1:12" s="7" customFormat="1" ht="24.75" customHeight="1" thickBot="1">
      <c r="A5" s="15">
        <v>311</v>
      </c>
      <c r="B5" s="17" t="s">
        <v>28</v>
      </c>
      <c r="C5" s="30">
        <v>7</v>
      </c>
      <c r="D5" s="30">
        <v>10</v>
      </c>
      <c r="E5" s="30">
        <v>12</v>
      </c>
      <c r="F5" s="30">
        <v>4</v>
      </c>
      <c r="G5" s="30">
        <v>18</v>
      </c>
      <c r="H5" s="30">
        <v>7</v>
      </c>
      <c r="I5" s="28">
        <f>SUM($C5:H5)</f>
        <v>58</v>
      </c>
      <c r="J5" s="31" t="s">
        <v>92</v>
      </c>
      <c r="K5" s="16" t="s">
        <v>96</v>
      </c>
      <c r="L5" s="8"/>
    </row>
    <row r="6" spans="1:12" ht="24.75" customHeight="1" thickBot="1">
      <c r="A6" s="15">
        <v>310</v>
      </c>
      <c r="B6" s="17" t="s">
        <v>27</v>
      </c>
      <c r="C6" s="30">
        <v>8</v>
      </c>
      <c r="D6" s="30">
        <v>10</v>
      </c>
      <c r="E6" s="30">
        <v>7</v>
      </c>
      <c r="F6" s="30">
        <v>4</v>
      </c>
      <c r="G6" s="30">
        <v>17</v>
      </c>
      <c r="H6" s="30">
        <v>7</v>
      </c>
      <c r="I6" s="28">
        <f>SUM($C6:H6)</f>
        <v>53</v>
      </c>
      <c r="J6" s="31" t="s">
        <v>93</v>
      </c>
      <c r="K6" s="16" t="s">
        <v>96</v>
      </c>
      <c r="L6" s="9"/>
    </row>
    <row r="7" spans="1:12" ht="24.75" customHeight="1" thickBot="1">
      <c r="A7" s="15">
        <v>309</v>
      </c>
      <c r="B7" s="17" t="s">
        <v>26</v>
      </c>
      <c r="C7" s="30">
        <v>8</v>
      </c>
      <c r="D7" s="30">
        <v>10</v>
      </c>
      <c r="E7" s="30">
        <v>7</v>
      </c>
      <c r="F7" s="30">
        <v>4</v>
      </c>
      <c r="G7" s="30">
        <v>17</v>
      </c>
      <c r="H7" s="30">
        <v>5</v>
      </c>
      <c r="I7" s="28">
        <f>SUM($C7:H7)</f>
        <v>51</v>
      </c>
      <c r="J7" s="31" t="s">
        <v>94</v>
      </c>
      <c r="K7" s="16" t="s">
        <v>96</v>
      </c>
      <c r="L7" s="9"/>
    </row>
    <row r="8" spans="1:12" ht="24.75" customHeight="1" thickBot="1">
      <c r="A8" s="15">
        <v>307</v>
      </c>
      <c r="B8" s="17" t="s">
        <v>24</v>
      </c>
      <c r="C8" s="30">
        <v>8</v>
      </c>
      <c r="D8" s="30">
        <v>10</v>
      </c>
      <c r="E8" s="30">
        <v>7</v>
      </c>
      <c r="F8" s="30">
        <v>2</v>
      </c>
      <c r="G8" s="30">
        <v>18</v>
      </c>
      <c r="H8" s="30">
        <v>5</v>
      </c>
      <c r="I8" s="28">
        <f>SUM($C8:H8)</f>
        <v>50</v>
      </c>
      <c r="J8" s="31" t="s">
        <v>95</v>
      </c>
      <c r="K8" s="16" t="s">
        <v>96</v>
      </c>
      <c r="L8" s="14"/>
    </row>
    <row r="9" spans="1:12" ht="24.75" customHeight="1" thickBot="1">
      <c r="A9" s="15">
        <v>316</v>
      </c>
      <c r="B9" s="17" t="s">
        <v>50</v>
      </c>
      <c r="C9" s="30">
        <v>6</v>
      </c>
      <c r="D9" s="30">
        <v>10</v>
      </c>
      <c r="E9" s="30">
        <v>7</v>
      </c>
      <c r="F9" s="30">
        <v>4</v>
      </c>
      <c r="G9" s="30">
        <v>17</v>
      </c>
      <c r="H9" s="30">
        <v>6</v>
      </c>
      <c r="I9" s="28">
        <f>SUM($C9:H9)</f>
        <v>50</v>
      </c>
      <c r="J9" s="31" t="s">
        <v>95</v>
      </c>
      <c r="K9" s="16" t="s">
        <v>96</v>
      </c>
      <c r="L9" s="14"/>
    </row>
    <row r="10" spans="1:12" ht="24.75" customHeight="1" thickBot="1">
      <c r="A10" s="15">
        <v>306</v>
      </c>
      <c r="B10" s="17" t="s">
        <v>23</v>
      </c>
      <c r="C10" s="30">
        <v>5</v>
      </c>
      <c r="D10" s="30">
        <v>10</v>
      </c>
      <c r="E10" s="30">
        <v>7</v>
      </c>
      <c r="F10" s="30">
        <v>4</v>
      </c>
      <c r="G10" s="30">
        <v>18</v>
      </c>
      <c r="H10" s="30">
        <v>5</v>
      </c>
      <c r="I10" s="28">
        <f>SUM($C10:H10)</f>
        <v>49</v>
      </c>
      <c r="J10" s="41">
        <v>5</v>
      </c>
      <c r="K10" s="16" t="s">
        <v>97</v>
      </c>
      <c r="L10" s="14"/>
    </row>
    <row r="11" spans="1:12" ht="24.75" customHeight="1" thickBot="1">
      <c r="A11" s="15">
        <v>308</v>
      </c>
      <c r="B11" s="17" t="s">
        <v>25</v>
      </c>
      <c r="C11" s="30">
        <v>8</v>
      </c>
      <c r="D11" s="30">
        <v>10</v>
      </c>
      <c r="E11" s="30">
        <v>4</v>
      </c>
      <c r="F11" s="30">
        <v>4</v>
      </c>
      <c r="G11" s="30">
        <v>17</v>
      </c>
      <c r="H11" s="30">
        <v>6</v>
      </c>
      <c r="I11" s="28">
        <f>SUM($C11:H11)</f>
        <v>49</v>
      </c>
      <c r="J11" s="41">
        <v>5</v>
      </c>
      <c r="K11" s="16" t="s">
        <v>97</v>
      </c>
      <c r="L11" s="14"/>
    </row>
    <row r="12" spans="1:12" ht="24.75" customHeight="1" thickBot="1">
      <c r="A12" s="15">
        <v>312</v>
      </c>
      <c r="B12" s="17" t="s">
        <v>46</v>
      </c>
      <c r="C12" s="30">
        <v>7</v>
      </c>
      <c r="D12" s="30">
        <v>10</v>
      </c>
      <c r="E12" s="30">
        <v>9</v>
      </c>
      <c r="F12" s="30">
        <v>4</v>
      </c>
      <c r="G12" s="30">
        <v>13</v>
      </c>
      <c r="H12" s="30">
        <v>6</v>
      </c>
      <c r="I12" s="28">
        <f>SUM($C12:H12)</f>
        <v>49</v>
      </c>
      <c r="J12" s="41">
        <v>5</v>
      </c>
      <c r="K12" s="16" t="s">
        <v>97</v>
      </c>
      <c r="L12" s="14"/>
    </row>
    <row r="13" spans="1:12" ht="24.75" customHeight="1" thickBot="1">
      <c r="A13" s="15">
        <v>324</v>
      </c>
      <c r="B13" s="17" t="s">
        <v>75</v>
      </c>
      <c r="C13" s="30">
        <v>8</v>
      </c>
      <c r="D13" s="30">
        <v>10</v>
      </c>
      <c r="E13" s="30">
        <v>7</v>
      </c>
      <c r="F13" s="30">
        <v>2</v>
      </c>
      <c r="G13" s="30">
        <v>17</v>
      </c>
      <c r="H13" s="30">
        <v>5</v>
      </c>
      <c r="I13" s="28">
        <f>SUM($C13:H13)</f>
        <v>49</v>
      </c>
      <c r="J13" s="41">
        <v>5</v>
      </c>
      <c r="K13" s="16" t="s">
        <v>97</v>
      </c>
      <c r="L13" s="14"/>
    </row>
    <row r="14" spans="1:12" ht="24.75" customHeight="1" thickBot="1">
      <c r="A14" s="15">
        <v>313</v>
      </c>
      <c r="B14" s="17" t="s">
        <v>47</v>
      </c>
      <c r="C14" s="30">
        <v>7</v>
      </c>
      <c r="D14" s="30">
        <v>10</v>
      </c>
      <c r="E14" s="30">
        <v>8</v>
      </c>
      <c r="F14" s="30">
        <v>4</v>
      </c>
      <c r="G14" s="30">
        <v>13</v>
      </c>
      <c r="H14" s="30">
        <v>6</v>
      </c>
      <c r="I14" s="28">
        <f>SUM($C14:H14)</f>
        <v>48</v>
      </c>
      <c r="J14" s="41">
        <v>6</v>
      </c>
      <c r="K14" s="16" t="s">
        <v>97</v>
      </c>
      <c r="L14" s="14"/>
    </row>
    <row r="15" spans="1:12" ht="24.75" customHeight="1" thickBot="1">
      <c r="A15" s="15">
        <v>314</v>
      </c>
      <c r="B15" s="17" t="s">
        <v>48</v>
      </c>
      <c r="C15" s="30">
        <v>7</v>
      </c>
      <c r="D15" s="30">
        <v>10</v>
      </c>
      <c r="E15" s="30">
        <v>8</v>
      </c>
      <c r="F15" s="30">
        <v>4</v>
      </c>
      <c r="G15" s="30">
        <v>13</v>
      </c>
      <c r="H15" s="30">
        <v>6</v>
      </c>
      <c r="I15" s="28">
        <f>SUM($C15:H15)</f>
        <v>48</v>
      </c>
      <c r="J15" s="41">
        <v>6</v>
      </c>
      <c r="K15" s="16" t="s">
        <v>97</v>
      </c>
      <c r="L15" s="14"/>
    </row>
    <row r="16" spans="1:12" ht="24.75" customHeight="1" thickBot="1">
      <c r="A16" s="15">
        <v>315</v>
      </c>
      <c r="B16" s="17" t="s">
        <v>49</v>
      </c>
      <c r="C16" s="30">
        <v>7</v>
      </c>
      <c r="D16" s="30">
        <v>10</v>
      </c>
      <c r="E16" s="30">
        <v>8</v>
      </c>
      <c r="F16" s="30">
        <v>4</v>
      </c>
      <c r="G16" s="30">
        <v>13</v>
      </c>
      <c r="H16" s="30">
        <v>6</v>
      </c>
      <c r="I16" s="28">
        <f>SUM($C16:H16)</f>
        <v>48</v>
      </c>
      <c r="J16" s="41">
        <v>6</v>
      </c>
      <c r="K16" s="16" t="s">
        <v>97</v>
      </c>
      <c r="L16" s="14"/>
    </row>
    <row r="17" spans="1:12" ht="24.75" customHeight="1" thickBot="1">
      <c r="A17" s="15">
        <v>322</v>
      </c>
      <c r="B17" s="17" t="s">
        <v>73</v>
      </c>
      <c r="C17" s="30">
        <v>8</v>
      </c>
      <c r="D17" s="30">
        <v>10</v>
      </c>
      <c r="E17" s="30">
        <v>7</v>
      </c>
      <c r="F17" s="30">
        <v>2</v>
      </c>
      <c r="G17" s="30">
        <v>15</v>
      </c>
      <c r="H17" s="30">
        <v>6</v>
      </c>
      <c r="I17" s="28">
        <f>SUM($C17:H17)</f>
        <v>48</v>
      </c>
      <c r="J17" s="41">
        <v>6</v>
      </c>
      <c r="K17" s="16" t="s">
        <v>97</v>
      </c>
      <c r="L17" s="14"/>
    </row>
    <row r="18" spans="1:12" ht="24.75" customHeight="1" thickBot="1">
      <c r="A18" s="15">
        <v>304</v>
      </c>
      <c r="B18" s="17" t="s">
        <v>7</v>
      </c>
      <c r="C18" s="28">
        <v>8</v>
      </c>
      <c r="D18" s="28">
        <v>9</v>
      </c>
      <c r="E18" s="28">
        <v>7</v>
      </c>
      <c r="F18" s="28">
        <v>4</v>
      </c>
      <c r="G18" s="28">
        <v>13</v>
      </c>
      <c r="H18" s="28">
        <v>6</v>
      </c>
      <c r="I18" s="28">
        <f>SUM($C18:H18)</f>
        <v>47</v>
      </c>
      <c r="J18" s="41">
        <v>7</v>
      </c>
      <c r="K18" s="16" t="s">
        <v>97</v>
      </c>
      <c r="L18" s="14"/>
    </row>
    <row r="19" spans="1:12" ht="24.75" customHeight="1" thickBot="1">
      <c r="A19" s="15">
        <v>303</v>
      </c>
      <c r="B19" s="17" t="s">
        <v>6</v>
      </c>
      <c r="C19" s="28">
        <v>7</v>
      </c>
      <c r="D19" s="28">
        <v>10</v>
      </c>
      <c r="E19" s="28">
        <v>7</v>
      </c>
      <c r="F19" s="28">
        <v>4</v>
      </c>
      <c r="G19" s="28">
        <v>13</v>
      </c>
      <c r="H19" s="28">
        <v>5</v>
      </c>
      <c r="I19" s="28">
        <f>SUM($C19:H19)</f>
        <v>46</v>
      </c>
      <c r="J19" s="41">
        <v>8</v>
      </c>
      <c r="K19" s="16" t="s">
        <v>97</v>
      </c>
      <c r="L19" s="14"/>
    </row>
    <row r="20" spans="1:12" ht="24.75" customHeight="1" thickBot="1">
      <c r="A20" s="15">
        <v>305</v>
      </c>
      <c r="B20" s="21" t="s">
        <v>16</v>
      </c>
      <c r="C20" s="29">
        <v>8</v>
      </c>
      <c r="D20" s="29">
        <v>9</v>
      </c>
      <c r="E20" s="29">
        <v>4</v>
      </c>
      <c r="F20" s="29">
        <v>4</v>
      </c>
      <c r="G20" s="29">
        <v>16</v>
      </c>
      <c r="H20" s="29">
        <v>5</v>
      </c>
      <c r="I20" s="28">
        <f>SUM($C20:H20)</f>
        <v>46</v>
      </c>
      <c r="J20" s="41">
        <v>8</v>
      </c>
      <c r="K20" s="16" t="s">
        <v>97</v>
      </c>
      <c r="L20" s="14"/>
    </row>
    <row r="21" spans="1:12" ht="24.75" customHeight="1" thickBot="1">
      <c r="A21" s="15">
        <v>326</v>
      </c>
      <c r="B21" s="17" t="s">
        <v>79</v>
      </c>
      <c r="C21" s="30">
        <v>7</v>
      </c>
      <c r="D21" s="30">
        <v>10</v>
      </c>
      <c r="E21" s="30">
        <v>7</v>
      </c>
      <c r="F21" s="30">
        <v>4</v>
      </c>
      <c r="G21" s="30">
        <v>14</v>
      </c>
      <c r="H21" s="30">
        <v>4</v>
      </c>
      <c r="I21" s="28">
        <f>SUM($C21:H21)</f>
        <v>46</v>
      </c>
      <c r="J21" s="41">
        <v>8</v>
      </c>
      <c r="K21" s="16" t="s">
        <v>97</v>
      </c>
      <c r="L21" s="14"/>
    </row>
    <row r="22" spans="1:12" ht="24.75" customHeight="1" thickBot="1">
      <c r="A22" s="15">
        <v>317</v>
      </c>
      <c r="B22" s="17" t="s">
        <v>51</v>
      </c>
      <c r="C22" s="30">
        <v>6</v>
      </c>
      <c r="D22" s="30">
        <v>10</v>
      </c>
      <c r="E22" s="30">
        <v>7</v>
      </c>
      <c r="F22" s="30">
        <v>4</v>
      </c>
      <c r="G22" s="30">
        <v>13</v>
      </c>
      <c r="H22" s="30">
        <v>5</v>
      </c>
      <c r="I22" s="28">
        <f>SUM($C22:H22)</f>
        <v>45</v>
      </c>
      <c r="J22" s="41">
        <v>9</v>
      </c>
      <c r="K22" s="16" t="s">
        <v>97</v>
      </c>
      <c r="L22" s="14"/>
    </row>
    <row r="23" spans="1:12" ht="24.75" customHeight="1" thickBot="1">
      <c r="A23" s="15">
        <v>325</v>
      </c>
      <c r="B23" s="17" t="s">
        <v>78</v>
      </c>
      <c r="C23" s="30">
        <v>8</v>
      </c>
      <c r="D23" s="30">
        <v>9</v>
      </c>
      <c r="E23" s="30">
        <v>7</v>
      </c>
      <c r="F23" s="30">
        <v>2</v>
      </c>
      <c r="G23" s="30">
        <v>14</v>
      </c>
      <c r="H23" s="30">
        <v>5</v>
      </c>
      <c r="I23" s="28">
        <f>SUM($C23:H23)</f>
        <v>45</v>
      </c>
      <c r="J23" s="41">
        <v>9</v>
      </c>
      <c r="K23" s="16" t="s">
        <v>97</v>
      </c>
      <c r="L23" s="14"/>
    </row>
    <row r="24" spans="1:12" ht="24.75" customHeight="1" thickBot="1">
      <c r="A24" s="15">
        <v>323</v>
      </c>
      <c r="B24" s="17" t="s">
        <v>74</v>
      </c>
      <c r="C24" s="30">
        <v>8</v>
      </c>
      <c r="D24" s="30">
        <v>10</v>
      </c>
      <c r="E24" s="30">
        <v>5</v>
      </c>
      <c r="F24" s="30">
        <v>2</v>
      </c>
      <c r="G24" s="30">
        <v>13</v>
      </c>
      <c r="H24" s="30">
        <v>6</v>
      </c>
      <c r="I24" s="28">
        <f>SUM($C24:H24)</f>
        <v>44</v>
      </c>
      <c r="J24" s="41">
        <v>10</v>
      </c>
      <c r="K24" s="16" t="s">
        <v>97</v>
      </c>
      <c r="L24" s="14"/>
    </row>
    <row r="25" spans="1:12" ht="24.75" customHeight="1" thickBot="1">
      <c r="A25" s="15">
        <v>350</v>
      </c>
      <c r="B25" s="17" t="s">
        <v>89</v>
      </c>
      <c r="C25" s="30">
        <v>7</v>
      </c>
      <c r="D25" s="30">
        <v>9</v>
      </c>
      <c r="E25" s="30">
        <v>7</v>
      </c>
      <c r="F25" s="30">
        <v>2</v>
      </c>
      <c r="G25" s="30">
        <v>14</v>
      </c>
      <c r="H25" s="30">
        <v>4</v>
      </c>
      <c r="I25" s="28">
        <f>SUM($C25:H25)</f>
        <v>43</v>
      </c>
      <c r="J25" s="41">
        <v>11</v>
      </c>
      <c r="K25" s="16" t="s">
        <v>97</v>
      </c>
      <c r="L25" s="14"/>
    </row>
    <row r="26" spans="1:11" ht="24.75" customHeight="1" thickBot="1">
      <c r="A26" s="15">
        <v>301</v>
      </c>
      <c r="B26" s="17" t="s">
        <v>4</v>
      </c>
      <c r="C26" s="28">
        <v>8</v>
      </c>
      <c r="D26" s="28">
        <v>10</v>
      </c>
      <c r="E26" s="28">
        <v>3</v>
      </c>
      <c r="F26" s="28">
        <v>2</v>
      </c>
      <c r="G26" s="28">
        <v>13</v>
      </c>
      <c r="H26" s="28">
        <v>4</v>
      </c>
      <c r="I26" s="28">
        <f>SUM($C26:H26)</f>
        <v>40</v>
      </c>
      <c r="J26" s="41">
        <v>12</v>
      </c>
      <c r="K26" s="16" t="s">
        <v>97</v>
      </c>
    </row>
    <row r="27" spans="1:11" ht="24.75" customHeight="1" thickBot="1">
      <c r="A27" s="15">
        <v>302</v>
      </c>
      <c r="B27" s="17" t="s">
        <v>5</v>
      </c>
      <c r="C27" s="28">
        <v>8</v>
      </c>
      <c r="D27" s="28">
        <v>10</v>
      </c>
      <c r="E27" s="28">
        <v>0</v>
      </c>
      <c r="F27" s="28">
        <v>2</v>
      </c>
      <c r="G27" s="28">
        <v>15</v>
      </c>
      <c r="H27" s="28">
        <v>5</v>
      </c>
      <c r="I27" s="28">
        <f>SUM($C27:H27)</f>
        <v>40</v>
      </c>
      <c r="J27" s="41">
        <v>12</v>
      </c>
      <c r="K27" s="16" t="s">
        <v>97</v>
      </c>
    </row>
    <row r="28" spans="1:11" ht="24.75" customHeight="1" thickBot="1">
      <c r="A28" s="15">
        <v>318</v>
      </c>
      <c r="B28" s="17" t="s">
        <v>52</v>
      </c>
      <c r="C28" s="30"/>
      <c r="D28" s="30"/>
      <c r="E28" s="30"/>
      <c r="F28" s="30"/>
      <c r="G28" s="30"/>
      <c r="H28" s="30"/>
      <c r="I28" s="28">
        <f>SUM($C28:H28)</f>
        <v>0</v>
      </c>
      <c r="J28" s="31"/>
      <c r="K28" s="16"/>
    </row>
    <row r="29" spans="1:11" ht="24.75" customHeight="1" thickBot="1">
      <c r="A29" s="15">
        <v>319</v>
      </c>
      <c r="B29" s="17" t="s">
        <v>53</v>
      </c>
      <c r="C29" s="30"/>
      <c r="D29" s="30"/>
      <c r="E29" s="30"/>
      <c r="F29" s="30"/>
      <c r="G29" s="30"/>
      <c r="H29" s="30"/>
      <c r="I29" s="28">
        <f>SUM($C29:H29)</f>
        <v>0</v>
      </c>
      <c r="J29" s="31"/>
      <c r="K29" s="16"/>
    </row>
    <row r="30" spans="1:11" ht="24.75" customHeight="1" thickBot="1">
      <c r="A30" s="15">
        <v>320</v>
      </c>
      <c r="B30" s="17" t="s">
        <v>54</v>
      </c>
      <c r="C30" s="30"/>
      <c r="D30" s="30"/>
      <c r="E30" s="30"/>
      <c r="F30" s="30"/>
      <c r="G30" s="30"/>
      <c r="H30" s="30"/>
      <c r="I30" s="28">
        <f>SUM($C30:H30)</f>
        <v>0</v>
      </c>
      <c r="J30" s="31"/>
      <c r="K30" s="16"/>
    </row>
    <row r="31" spans="1:11" ht="24.75" customHeight="1" thickBot="1">
      <c r="A31" s="15">
        <v>321</v>
      </c>
      <c r="B31" s="17" t="s">
        <v>55</v>
      </c>
      <c r="C31" s="30"/>
      <c r="D31" s="30"/>
      <c r="E31" s="30"/>
      <c r="F31" s="30"/>
      <c r="G31" s="30"/>
      <c r="H31" s="30"/>
      <c r="I31" s="28">
        <f>SUM($C31:H31)</f>
        <v>0</v>
      </c>
      <c r="J31" s="31"/>
      <c r="K31" s="16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1"/>
  <sheetViews>
    <sheetView zoomScale="75" zoomScaleNormal="75" zoomScalePageLayoutView="0" workbookViewId="0" topLeftCell="A1">
      <selection activeCell="O24" sqref="O24"/>
    </sheetView>
  </sheetViews>
  <sheetFormatPr defaultColWidth="9.00390625" defaultRowHeight="12.75"/>
  <cols>
    <col min="1" max="1" width="12.125" style="10" customWidth="1"/>
    <col min="2" max="2" width="59.375" style="11" customWidth="1"/>
    <col min="3" max="3" width="7.00390625" style="11" customWidth="1"/>
    <col min="4" max="5" width="8.375" style="11" customWidth="1"/>
    <col min="6" max="6" width="9.00390625" style="11" customWidth="1"/>
    <col min="7" max="7" width="7.625" style="11" customWidth="1"/>
    <col min="8" max="8" width="13.75390625" style="11" customWidth="1"/>
    <col min="9" max="9" width="16.625" style="1" customWidth="1"/>
    <col min="10" max="10" width="15.375" style="0" customWidth="1"/>
  </cols>
  <sheetData>
    <row r="1" ht="12.75" customHeight="1"/>
    <row r="2" spans="1:9" ht="15.75" customHeight="1">
      <c r="A2" s="12" t="s">
        <v>9</v>
      </c>
      <c r="B2" s="13"/>
      <c r="C2" s="13"/>
      <c r="D2" s="13"/>
      <c r="E2" s="13"/>
      <c r="F2" s="13"/>
      <c r="G2" s="13"/>
      <c r="H2" s="13"/>
      <c r="I2" s="2"/>
    </row>
    <row r="3" ht="13.5" customHeight="1" thickBot="1"/>
    <row r="4" spans="1:10" s="5" customFormat="1" ht="55.5" customHeight="1" thickBot="1">
      <c r="A4" s="6" t="s">
        <v>1</v>
      </c>
      <c r="B4" s="3" t="s">
        <v>2</v>
      </c>
      <c r="C4" s="23">
        <v>1</v>
      </c>
      <c r="D4" s="23">
        <v>2</v>
      </c>
      <c r="E4" s="23">
        <v>3</v>
      </c>
      <c r="F4" s="23">
        <v>4</v>
      </c>
      <c r="G4" s="23">
        <v>5</v>
      </c>
      <c r="H4" s="3" t="s">
        <v>91</v>
      </c>
      <c r="I4" s="4" t="s">
        <v>3</v>
      </c>
      <c r="J4" s="4" t="s">
        <v>0</v>
      </c>
    </row>
    <row r="5" spans="1:11" s="7" customFormat="1" ht="24.75" customHeight="1" thickBot="1">
      <c r="A5" s="18">
        <v>407</v>
      </c>
      <c r="B5" s="21" t="s">
        <v>17</v>
      </c>
      <c r="C5" s="29">
        <v>11</v>
      </c>
      <c r="D5" s="29">
        <v>12</v>
      </c>
      <c r="E5" s="29">
        <v>18</v>
      </c>
      <c r="F5" s="29">
        <v>8</v>
      </c>
      <c r="G5" s="29">
        <v>9</v>
      </c>
      <c r="H5" s="29">
        <f>SUM($C5:G5)</f>
        <v>58</v>
      </c>
      <c r="I5" s="33" t="s">
        <v>92</v>
      </c>
      <c r="J5" s="19" t="s">
        <v>98</v>
      </c>
      <c r="K5" s="8"/>
    </row>
    <row r="6" spans="1:11" ht="24.75" customHeight="1" thickBot="1">
      <c r="A6" s="18">
        <v>406</v>
      </c>
      <c r="B6" s="21" t="s">
        <v>15</v>
      </c>
      <c r="C6" s="29">
        <v>13</v>
      </c>
      <c r="D6" s="29">
        <v>12</v>
      </c>
      <c r="E6" s="29">
        <v>17</v>
      </c>
      <c r="F6" s="29">
        <v>6</v>
      </c>
      <c r="G6" s="29">
        <v>9</v>
      </c>
      <c r="H6" s="29">
        <f>SUM($C6:G6)</f>
        <v>57</v>
      </c>
      <c r="I6" s="33" t="s">
        <v>93</v>
      </c>
      <c r="J6" s="19" t="s">
        <v>98</v>
      </c>
      <c r="K6" s="9"/>
    </row>
    <row r="7" spans="1:11" ht="24.75" customHeight="1" thickBot="1">
      <c r="A7" s="18">
        <v>439</v>
      </c>
      <c r="B7" s="21" t="s">
        <v>65</v>
      </c>
      <c r="C7" s="29">
        <v>11</v>
      </c>
      <c r="D7" s="29">
        <v>12</v>
      </c>
      <c r="E7" s="29">
        <v>17</v>
      </c>
      <c r="F7" s="29">
        <v>8</v>
      </c>
      <c r="G7" s="29">
        <v>8</v>
      </c>
      <c r="H7" s="29">
        <f>SUM($C7:G7)</f>
        <v>56</v>
      </c>
      <c r="I7" s="34" t="s">
        <v>94</v>
      </c>
      <c r="J7" s="19" t="s">
        <v>98</v>
      </c>
      <c r="K7" s="9"/>
    </row>
    <row r="8" spans="1:11" ht="24.75" customHeight="1" thickBot="1">
      <c r="A8" s="18">
        <v>444</v>
      </c>
      <c r="B8" s="21" t="s">
        <v>70</v>
      </c>
      <c r="C8" s="29">
        <v>11</v>
      </c>
      <c r="D8" s="29">
        <v>12</v>
      </c>
      <c r="E8" s="29">
        <v>15</v>
      </c>
      <c r="F8" s="29">
        <v>8</v>
      </c>
      <c r="G8" s="29">
        <v>9</v>
      </c>
      <c r="H8" s="29">
        <f>SUM($C8:G8)</f>
        <v>55</v>
      </c>
      <c r="I8" s="34" t="s">
        <v>95</v>
      </c>
      <c r="J8" s="19" t="s">
        <v>98</v>
      </c>
      <c r="K8" s="14"/>
    </row>
    <row r="9" spans="1:11" ht="24.75" customHeight="1" thickBot="1">
      <c r="A9" s="18">
        <v>402</v>
      </c>
      <c r="B9" s="21" t="s">
        <v>11</v>
      </c>
      <c r="C9" s="29">
        <v>12</v>
      </c>
      <c r="D9" s="29">
        <v>12</v>
      </c>
      <c r="E9" s="29">
        <v>13</v>
      </c>
      <c r="F9" s="29">
        <v>8</v>
      </c>
      <c r="G9" s="29">
        <v>9</v>
      </c>
      <c r="H9" s="29">
        <f>SUM($C9:G9)</f>
        <v>54</v>
      </c>
      <c r="I9" s="34" t="s">
        <v>95</v>
      </c>
      <c r="J9" s="19" t="s">
        <v>98</v>
      </c>
      <c r="K9" s="14"/>
    </row>
    <row r="10" spans="1:11" ht="24.75" customHeight="1" thickBot="1">
      <c r="A10" s="18">
        <v>404</v>
      </c>
      <c r="B10" s="21" t="s">
        <v>13</v>
      </c>
      <c r="C10" s="29">
        <v>10</v>
      </c>
      <c r="D10" s="29">
        <v>12</v>
      </c>
      <c r="E10" s="29">
        <v>15</v>
      </c>
      <c r="F10" s="29">
        <v>8</v>
      </c>
      <c r="G10" s="29">
        <v>8</v>
      </c>
      <c r="H10" s="29">
        <f>SUM($C10:G10)</f>
        <v>53</v>
      </c>
      <c r="I10" s="33" t="s">
        <v>95</v>
      </c>
      <c r="J10" s="19" t="s">
        <v>98</v>
      </c>
      <c r="K10" s="14"/>
    </row>
    <row r="11" spans="1:11" ht="24.75" customHeight="1" thickBot="1">
      <c r="A11" s="18">
        <v>401</v>
      </c>
      <c r="B11" s="21" t="s">
        <v>10</v>
      </c>
      <c r="C11" s="29">
        <v>10</v>
      </c>
      <c r="D11" s="29">
        <v>12</v>
      </c>
      <c r="E11" s="29">
        <v>15</v>
      </c>
      <c r="F11" s="29">
        <v>8</v>
      </c>
      <c r="G11" s="29">
        <v>7</v>
      </c>
      <c r="H11" s="29">
        <f>SUM($C11:G11)</f>
        <v>52</v>
      </c>
      <c r="I11" s="39">
        <v>7</v>
      </c>
      <c r="J11" s="19" t="s">
        <v>98</v>
      </c>
      <c r="K11" s="14"/>
    </row>
    <row r="12" spans="1:11" ht="24.75" customHeight="1" thickBot="1">
      <c r="A12" s="18">
        <v>443</v>
      </c>
      <c r="B12" s="21" t="s">
        <v>69</v>
      </c>
      <c r="C12" s="29">
        <v>11</v>
      </c>
      <c r="D12" s="29">
        <v>12</v>
      </c>
      <c r="E12" s="29">
        <v>13</v>
      </c>
      <c r="F12" s="29">
        <v>8</v>
      </c>
      <c r="G12" s="29">
        <v>8</v>
      </c>
      <c r="H12" s="29">
        <f>SUM($C12:G12)</f>
        <v>52</v>
      </c>
      <c r="I12" s="39">
        <v>7</v>
      </c>
      <c r="J12" s="19" t="s">
        <v>98</v>
      </c>
      <c r="K12" s="14"/>
    </row>
    <row r="13" spans="1:11" ht="24.75" customHeight="1" thickBot="1">
      <c r="A13" s="18">
        <v>452</v>
      </c>
      <c r="B13" s="21" t="s">
        <v>77</v>
      </c>
      <c r="C13" s="29">
        <v>11</v>
      </c>
      <c r="D13" s="29">
        <v>12</v>
      </c>
      <c r="E13" s="29">
        <v>11</v>
      </c>
      <c r="F13" s="29">
        <v>8</v>
      </c>
      <c r="G13" s="29">
        <v>10</v>
      </c>
      <c r="H13" s="29">
        <f>SUM($C13:G13)</f>
        <v>52</v>
      </c>
      <c r="I13" s="39">
        <v>7</v>
      </c>
      <c r="J13" s="19" t="s">
        <v>98</v>
      </c>
      <c r="K13" s="14"/>
    </row>
    <row r="14" spans="1:11" ht="24.75" customHeight="1" thickBot="1">
      <c r="A14" s="18">
        <v>455</v>
      </c>
      <c r="B14" s="21" t="s">
        <v>85</v>
      </c>
      <c r="C14" s="29">
        <v>11</v>
      </c>
      <c r="D14" s="29">
        <v>12</v>
      </c>
      <c r="E14" s="29">
        <v>13</v>
      </c>
      <c r="F14" s="29">
        <v>8</v>
      </c>
      <c r="G14" s="29">
        <v>8</v>
      </c>
      <c r="H14" s="29">
        <f>SUM($C14:G14)</f>
        <v>52</v>
      </c>
      <c r="I14" s="39">
        <v>7</v>
      </c>
      <c r="J14" s="19" t="s">
        <v>98</v>
      </c>
      <c r="K14" s="14"/>
    </row>
    <row r="15" spans="1:11" ht="24.75" customHeight="1" thickBot="1">
      <c r="A15" s="18">
        <v>436</v>
      </c>
      <c r="B15" s="21" t="s">
        <v>62</v>
      </c>
      <c r="C15" s="29">
        <v>13</v>
      </c>
      <c r="D15" s="29">
        <v>12</v>
      </c>
      <c r="E15" s="29">
        <v>12</v>
      </c>
      <c r="F15" s="29">
        <v>8</v>
      </c>
      <c r="G15" s="29">
        <v>6</v>
      </c>
      <c r="H15" s="29">
        <f>SUM($C15:G15)</f>
        <v>51</v>
      </c>
      <c r="I15" s="39">
        <v>8</v>
      </c>
      <c r="J15" s="19" t="s">
        <v>98</v>
      </c>
      <c r="K15" s="14"/>
    </row>
    <row r="16" spans="1:11" ht="24.75" customHeight="1" thickBot="1">
      <c r="A16" s="18">
        <v>441</v>
      </c>
      <c r="B16" s="21" t="s">
        <v>67</v>
      </c>
      <c r="C16" s="29">
        <v>11</v>
      </c>
      <c r="D16" s="29">
        <v>12</v>
      </c>
      <c r="E16" s="29">
        <v>15</v>
      </c>
      <c r="F16" s="29">
        <v>8</v>
      </c>
      <c r="G16" s="29">
        <v>5</v>
      </c>
      <c r="H16" s="29">
        <f>SUM($C16:G16)</f>
        <v>51</v>
      </c>
      <c r="I16" s="39">
        <v>8</v>
      </c>
      <c r="J16" s="19" t="s">
        <v>98</v>
      </c>
      <c r="K16" s="14"/>
    </row>
    <row r="17" spans="1:11" ht="24.75" customHeight="1" thickBot="1">
      <c r="A17" s="18">
        <v>431</v>
      </c>
      <c r="B17" s="21" t="s">
        <v>57</v>
      </c>
      <c r="C17" s="29">
        <v>11</v>
      </c>
      <c r="D17" s="29">
        <v>12</v>
      </c>
      <c r="E17" s="29">
        <v>11</v>
      </c>
      <c r="F17" s="29">
        <v>8</v>
      </c>
      <c r="G17" s="29">
        <v>8</v>
      </c>
      <c r="H17" s="29">
        <f>SUM($C17:G17)</f>
        <v>50</v>
      </c>
      <c r="I17" s="39">
        <v>9</v>
      </c>
      <c r="J17" s="19" t="s">
        <v>96</v>
      </c>
      <c r="K17" s="14"/>
    </row>
    <row r="18" spans="1:11" ht="24.75" customHeight="1" thickBot="1">
      <c r="A18" s="18">
        <v>434</v>
      </c>
      <c r="B18" s="21" t="s">
        <v>60</v>
      </c>
      <c r="C18" s="29">
        <v>13</v>
      </c>
      <c r="D18" s="29">
        <v>12</v>
      </c>
      <c r="E18" s="29">
        <v>10</v>
      </c>
      <c r="F18" s="29">
        <v>8</v>
      </c>
      <c r="G18" s="29">
        <v>7</v>
      </c>
      <c r="H18" s="29">
        <f>SUM($C18:G18)</f>
        <v>50</v>
      </c>
      <c r="I18" s="39">
        <v>9</v>
      </c>
      <c r="J18" s="19" t="s">
        <v>96</v>
      </c>
      <c r="K18" s="14"/>
    </row>
    <row r="19" spans="1:11" ht="24.75" customHeight="1" thickBot="1">
      <c r="A19" s="18">
        <v>457</v>
      </c>
      <c r="B19" s="21" t="s">
        <v>87</v>
      </c>
      <c r="C19" s="29">
        <v>11</v>
      </c>
      <c r="D19" s="29">
        <v>10</v>
      </c>
      <c r="E19" s="29">
        <v>13</v>
      </c>
      <c r="F19" s="29">
        <v>8</v>
      </c>
      <c r="G19" s="29">
        <v>8</v>
      </c>
      <c r="H19" s="29">
        <f>SUM($C19:G19)</f>
        <v>50</v>
      </c>
      <c r="I19" s="39">
        <v>9</v>
      </c>
      <c r="J19" s="19" t="s">
        <v>96</v>
      </c>
      <c r="K19" s="14"/>
    </row>
    <row r="20" spans="1:11" ht="24.75" customHeight="1" thickBot="1">
      <c r="A20" s="18">
        <v>430</v>
      </c>
      <c r="B20" s="21" t="s">
        <v>56</v>
      </c>
      <c r="C20" s="29">
        <v>11</v>
      </c>
      <c r="D20" s="29">
        <v>12</v>
      </c>
      <c r="E20" s="29">
        <v>10</v>
      </c>
      <c r="F20" s="29">
        <v>8</v>
      </c>
      <c r="G20" s="29">
        <v>8</v>
      </c>
      <c r="H20" s="29">
        <f>SUM($C20:G20)</f>
        <v>49</v>
      </c>
      <c r="I20" s="39">
        <v>10</v>
      </c>
      <c r="J20" s="19" t="s">
        <v>96</v>
      </c>
      <c r="K20" s="14"/>
    </row>
    <row r="21" spans="1:11" ht="24.75" customHeight="1" thickBot="1">
      <c r="A21" s="18">
        <v>433</v>
      </c>
      <c r="B21" s="21" t="s">
        <v>59</v>
      </c>
      <c r="C21" s="29">
        <v>11</v>
      </c>
      <c r="D21" s="29">
        <v>12</v>
      </c>
      <c r="E21" s="29">
        <v>11</v>
      </c>
      <c r="F21" s="29">
        <v>8</v>
      </c>
      <c r="G21" s="29">
        <v>7</v>
      </c>
      <c r="H21" s="29">
        <f>SUM($C21:G21)</f>
        <v>49</v>
      </c>
      <c r="I21" s="39">
        <v>10</v>
      </c>
      <c r="J21" s="19" t="s">
        <v>96</v>
      </c>
      <c r="K21" s="14"/>
    </row>
    <row r="22" spans="1:11" ht="24.75" customHeight="1" thickBot="1">
      <c r="A22" s="18">
        <v>437</v>
      </c>
      <c r="B22" s="21" t="s">
        <v>63</v>
      </c>
      <c r="C22" s="29">
        <v>11</v>
      </c>
      <c r="D22" s="29">
        <v>12</v>
      </c>
      <c r="E22" s="29">
        <v>11</v>
      </c>
      <c r="F22" s="29">
        <v>8</v>
      </c>
      <c r="G22" s="29">
        <v>7</v>
      </c>
      <c r="H22" s="29">
        <f>SUM($C22:G22)</f>
        <v>49</v>
      </c>
      <c r="I22" s="39">
        <v>10</v>
      </c>
      <c r="J22" s="19" t="s">
        <v>96</v>
      </c>
      <c r="K22" s="14"/>
    </row>
    <row r="23" spans="1:11" ht="24.75" customHeight="1" thickBot="1">
      <c r="A23" s="18">
        <v>450</v>
      </c>
      <c r="B23" s="21" t="s">
        <v>72</v>
      </c>
      <c r="C23" s="29">
        <v>10</v>
      </c>
      <c r="D23" s="29">
        <v>12</v>
      </c>
      <c r="E23" s="29">
        <v>10</v>
      </c>
      <c r="F23" s="29">
        <v>8</v>
      </c>
      <c r="G23" s="29">
        <v>9</v>
      </c>
      <c r="H23" s="29">
        <f>SUM($C23:G23)</f>
        <v>49</v>
      </c>
      <c r="I23" s="39">
        <v>10</v>
      </c>
      <c r="J23" s="19" t="s">
        <v>96</v>
      </c>
      <c r="K23" s="14"/>
    </row>
    <row r="24" spans="1:11" ht="24.75" customHeight="1" thickBot="1">
      <c r="A24" s="18">
        <v>451</v>
      </c>
      <c r="B24" s="21" t="s">
        <v>76</v>
      </c>
      <c r="C24" s="29">
        <v>10</v>
      </c>
      <c r="D24" s="29">
        <v>12</v>
      </c>
      <c r="E24" s="29">
        <v>10</v>
      </c>
      <c r="F24" s="29">
        <v>8</v>
      </c>
      <c r="G24" s="29">
        <v>9</v>
      </c>
      <c r="H24" s="29">
        <f>SUM($C24:G24)</f>
        <v>49</v>
      </c>
      <c r="I24" s="39">
        <v>10</v>
      </c>
      <c r="J24" s="19" t="s">
        <v>96</v>
      </c>
      <c r="K24" s="14"/>
    </row>
    <row r="25" spans="1:11" ht="24.75" customHeight="1" thickBot="1">
      <c r="A25" s="18">
        <v>456</v>
      </c>
      <c r="B25" s="21" t="s">
        <v>86</v>
      </c>
      <c r="C25" s="29">
        <v>11</v>
      </c>
      <c r="D25" s="29">
        <v>12</v>
      </c>
      <c r="E25" s="29">
        <v>13</v>
      </c>
      <c r="F25" s="29">
        <v>5</v>
      </c>
      <c r="G25" s="29">
        <v>8</v>
      </c>
      <c r="H25" s="29">
        <f>SUM($C25:G25)</f>
        <v>49</v>
      </c>
      <c r="I25" s="39">
        <v>10</v>
      </c>
      <c r="J25" s="19" t="s">
        <v>96</v>
      </c>
      <c r="K25" s="14"/>
    </row>
    <row r="26" spans="1:11" ht="24.75" customHeight="1" thickBot="1">
      <c r="A26" s="18">
        <v>429</v>
      </c>
      <c r="B26" s="21" t="s">
        <v>45</v>
      </c>
      <c r="C26" s="29">
        <v>11</v>
      </c>
      <c r="D26" s="29">
        <v>12</v>
      </c>
      <c r="E26" s="29">
        <v>11</v>
      </c>
      <c r="F26" s="29">
        <v>8</v>
      </c>
      <c r="G26" s="29">
        <v>6</v>
      </c>
      <c r="H26" s="29">
        <f>SUM($C26:G26)</f>
        <v>48</v>
      </c>
      <c r="I26" s="39">
        <v>11</v>
      </c>
      <c r="J26" s="19" t="s">
        <v>96</v>
      </c>
      <c r="K26" s="14"/>
    </row>
    <row r="27" spans="1:11" ht="24.75" customHeight="1" thickBot="1">
      <c r="A27" s="18">
        <v>440</v>
      </c>
      <c r="B27" s="21" t="s">
        <v>66</v>
      </c>
      <c r="C27" s="29">
        <v>9</v>
      </c>
      <c r="D27" s="29">
        <v>12</v>
      </c>
      <c r="E27" s="29">
        <v>15</v>
      </c>
      <c r="F27" s="29">
        <v>5</v>
      </c>
      <c r="G27" s="29">
        <v>7</v>
      </c>
      <c r="H27" s="29">
        <f>SUM($C27:G27)</f>
        <v>48</v>
      </c>
      <c r="I27" s="39">
        <v>11</v>
      </c>
      <c r="J27" s="19" t="s">
        <v>96</v>
      </c>
      <c r="K27" s="14"/>
    </row>
    <row r="28" spans="1:11" ht="24.75" customHeight="1" thickBot="1">
      <c r="A28" s="18">
        <v>432</v>
      </c>
      <c r="B28" s="21" t="s">
        <v>58</v>
      </c>
      <c r="C28" s="29">
        <v>12</v>
      </c>
      <c r="D28" s="29">
        <v>12</v>
      </c>
      <c r="E28" s="29">
        <v>9</v>
      </c>
      <c r="F28" s="29">
        <v>8</v>
      </c>
      <c r="G28" s="29">
        <v>6</v>
      </c>
      <c r="H28" s="29">
        <f>SUM($C28:G28)</f>
        <v>47</v>
      </c>
      <c r="I28" s="39">
        <v>12</v>
      </c>
      <c r="J28" s="19" t="s">
        <v>96</v>
      </c>
      <c r="K28" s="9"/>
    </row>
    <row r="29" spans="1:11" ht="24.75" customHeight="1" thickBot="1">
      <c r="A29" s="18">
        <v>447</v>
      </c>
      <c r="B29" s="21" t="s">
        <v>82</v>
      </c>
      <c r="C29" s="29">
        <v>11</v>
      </c>
      <c r="D29" s="29">
        <v>12</v>
      </c>
      <c r="E29" s="29">
        <v>10</v>
      </c>
      <c r="F29" s="29">
        <v>8</v>
      </c>
      <c r="G29" s="29">
        <v>6</v>
      </c>
      <c r="H29" s="29">
        <f>SUM($C29:G29)</f>
        <v>47</v>
      </c>
      <c r="I29" s="39">
        <v>12</v>
      </c>
      <c r="J29" s="19" t="s">
        <v>96</v>
      </c>
      <c r="K29" s="9"/>
    </row>
    <row r="30" spans="1:11" ht="24.75" customHeight="1" thickBot="1">
      <c r="A30" s="18">
        <v>411</v>
      </c>
      <c r="B30" s="21" t="s">
        <v>21</v>
      </c>
      <c r="C30" s="29">
        <v>10</v>
      </c>
      <c r="D30" s="29">
        <v>12</v>
      </c>
      <c r="E30" s="29">
        <v>8</v>
      </c>
      <c r="F30" s="29">
        <v>8</v>
      </c>
      <c r="G30" s="29">
        <v>8</v>
      </c>
      <c r="H30" s="29">
        <f>SUM($C30:G30)</f>
        <v>46</v>
      </c>
      <c r="I30" s="39">
        <v>13</v>
      </c>
      <c r="J30" s="19" t="s">
        <v>96</v>
      </c>
      <c r="K30" s="9"/>
    </row>
    <row r="31" spans="1:11" ht="24.75" customHeight="1" thickBot="1">
      <c r="A31" s="18">
        <v>412</v>
      </c>
      <c r="B31" s="21" t="s">
        <v>22</v>
      </c>
      <c r="C31" s="29">
        <v>10</v>
      </c>
      <c r="D31" s="29">
        <v>12</v>
      </c>
      <c r="E31" s="29">
        <v>8</v>
      </c>
      <c r="F31" s="29">
        <v>8</v>
      </c>
      <c r="G31" s="29">
        <v>8</v>
      </c>
      <c r="H31" s="29">
        <f>SUM($C31:G31)</f>
        <v>46</v>
      </c>
      <c r="I31" s="39">
        <v>13</v>
      </c>
      <c r="J31" s="19" t="s">
        <v>96</v>
      </c>
      <c r="K31" s="9"/>
    </row>
    <row r="32" spans="1:11" ht="24.75" customHeight="1" thickBot="1">
      <c r="A32" s="18">
        <v>413</v>
      </c>
      <c r="B32" s="21" t="s">
        <v>29</v>
      </c>
      <c r="C32" s="29">
        <v>12</v>
      </c>
      <c r="D32" s="29">
        <v>12</v>
      </c>
      <c r="E32" s="29">
        <v>6</v>
      </c>
      <c r="F32" s="29">
        <v>8</v>
      </c>
      <c r="G32" s="29">
        <v>8</v>
      </c>
      <c r="H32" s="29">
        <f>SUM($C32:G32)</f>
        <v>46</v>
      </c>
      <c r="I32" s="39">
        <v>13</v>
      </c>
      <c r="J32" s="19" t="s">
        <v>96</v>
      </c>
      <c r="K32" s="9"/>
    </row>
    <row r="33" spans="1:11" ht="24.75" customHeight="1" thickBot="1">
      <c r="A33" s="18">
        <v>420</v>
      </c>
      <c r="B33" s="21" t="s">
        <v>36</v>
      </c>
      <c r="C33" s="29">
        <v>7</v>
      </c>
      <c r="D33" s="29">
        <v>12</v>
      </c>
      <c r="E33" s="29">
        <v>11</v>
      </c>
      <c r="F33" s="29">
        <v>8</v>
      </c>
      <c r="G33" s="29">
        <v>8</v>
      </c>
      <c r="H33" s="29">
        <f>SUM($C33:G33)</f>
        <v>46</v>
      </c>
      <c r="I33" s="39">
        <v>13</v>
      </c>
      <c r="J33" s="19" t="s">
        <v>96</v>
      </c>
      <c r="K33" s="9"/>
    </row>
    <row r="34" spans="1:11" ht="24.75" customHeight="1" thickBot="1">
      <c r="A34" s="18">
        <v>408</v>
      </c>
      <c r="B34" s="21" t="s">
        <v>18</v>
      </c>
      <c r="C34" s="29">
        <v>10</v>
      </c>
      <c r="D34" s="29">
        <v>12</v>
      </c>
      <c r="E34" s="29">
        <v>8</v>
      </c>
      <c r="F34" s="29">
        <v>8</v>
      </c>
      <c r="G34" s="29">
        <v>7</v>
      </c>
      <c r="H34" s="29">
        <f>SUM($C34:G34)</f>
        <v>45</v>
      </c>
      <c r="I34" s="39">
        <v>14</v>
      </c>
      <c r="J34" s="19" t="s">
        <v>96</v>
      </c>
      <c r="K34" s="9"/>
    </row>
    <row r="35" spans="1:11" ht="24.75" customHeight="1" thickBot="1">
      <c r="A35" s="18">
        <v>410</v>
      </c>
      <c r="B35" s="21" t="s">
        <v>20</v>
      </c>
      <c r="C35" s="29">
        <v>10</v>
      </c>
      <c r="D35" s="29">
        <v>12</v>
      </c>
      <c r="E35" s="29">
        <v>8</v>
      </c>
      <c r="F35" s="29">
        <v>8</v>
      </c>
      <c r="G35" s="29">
        <v>7</v>
      </c>
      <c r="H35" s="29">
        <f>SUM($C35:G35)</f>
        <v>45</v>
      </c>
      <c r="I35" s="39">
        <v>14</v>
      </c>
      <c r="J35" s="19" t="s">
        <v>96</v>
      </c>
      <c r="K35" s="9"/>
    </row>
    <row r="36" spans="1:11" ht="24.75" customHeight="1" thickBot="1">
      <c r="A36" s="18">
        <v>448</v>
      </c>
      <c r="B36" s="21" t="s">
        <v>83</v>
      </c>
      <c r="C36" s="29">
        <v>11</v>
      </c>
      <c r="D36" s="29">
        <v>12</v>
      </c>
      <c r="E36" s="29">
        <v>6</v>
      </c>
      <c r="F36" s="29">
        <v>8</v>
      </c>
      <c r="G36" s="29">
        <v>7</v>
      </c>
      <c r="H36" s="29">
        <f>SUM($C36:G36)</f>
        <v>44</v>
      </c>
      <c r="I36" s="39">
        <v>15</v>
      </c>
      <c r="J36" s="19" t="s">
        <v>96</v>
      </c>
      <c r="K36" s="9"/>
    </row>
    <row r="37" spans="1:11" ht="24.75" customHeight="1" thickBot="1">
      <c r="A37" s="18">
        <v>424</v>
      </c>
      <c r="B37" s="21" t="s">
        <v>40</v>
      </c>
      <c r="C37" s="29">
        <v>11</v>
      </c>
      <c r="D37" s="29">
        <v>12</v>
      </c>
      <c r="E37" s="29">
        <v>4</v>
      </c>
      <c r="F37" s="29">
        <v>8</v>
      </c>
      <c r="G37" s="29">
        <v>8</v>
      </c>
      <c r="H37" s="29">
        <f>SUM($C37:G37)</f>
        <v>43</v>
      </c>
      <c r="I37" s="39">
        <v>16</v>
      </c>
      <c r="J37" s="19" t="s">
        <v>96</v>
      </c>
      <c r="K37" s="9"/>
    </row>
    <row r="38" spans="1:11" ht="24.75" customHeight="1" thickBot="1">
      <c r="A38" s="18">
        <v>449</v>
      </c>
      <c r="B38" s="21" t="s">
        <v>88</v>
      </c>
      <c r="C38" s="29">
        <v>11</v>
      </c>
      <c r="D38" s="29">
        <v>12</v>
      </c>
      <c r="E38" s="29">
        <v>7</v>
      </c>
      <c r="F38" s="29">
        <v>7</v>
      </c>
      <c r="G38" s="29">
        <v>6</v>
      </c>
      <c r="H38" s="29">
        <f>SUM($C38:G38)</f>
        <v>43</v>
      </c>
      <c r="I38" s="39">
        <v>16</v>
      </c>
      <c r="J38" s="19" t="s">
        <v>96</v>
      </c>
      <c r="K38" s="9"/>
    </row>
    <row r="39" spans="1:11" ht="24.75" customHeight="1" thickBot="1">
      <c r="A39" s="18">
        <v>405</v>
      </c>
      <c r="B39" s="21" t="s">
        <v>14</v>
      </c>
      <c r="C39" s="29">
        <v>13</v>
      </c>
      <c r="D39" s="29">
        <v>12</v>
      </c>
      <c r="E39" s="29">
        <v>13</v>
      </c>
      <c r="F39" s="29">
        <v>4</v>
      </c>
      <c r="G39" s="29">
        <v>0</v>
      </c>
      <c r="H39" s="29">
        <f>SUM($C39:G39)</f>
        <v>42</v>
      </c>
      <c r="I39" s="39">
        <v>17</v>
      </c>
      <c r="J39" s="19" t="s">
        <v>96</v>
      </c>
      <c r="K39" s="9"/>
    </row>
    <row r="40" spans="1:11" ht="24.75" customHeight="1" thickBot="1">
      <c r="A40" s="18">
        <v>422</v>
      </c>
      <c r="B40" s="21" t="s">
        <v>38</v>
      </c>
      <c r="C40" s="29">
        <v>10</v>
      </c>
      <c r="D40" s="29">
        <v>12</v>
      </c>
      <c r="E40" s="29">
        <v>8</v>
      </c>
      <c r="F40" s="29">
        <v>4</v>
      </c>
      <c r="G40" s="29">
        <v>7</v>
      </c>
      <c r="H40" s="29">
        <f>SUM($C40:G40)</f>
        <v>41</v>
      </c>
      <c r="I40" s="39">
        <v>18</v>
      </c>
      <c r="J40" s="19" t="s">
        <v>96</v>
      </c>
      <c r="K40" s="9"/>
    </row>
    <row r="41" spans="1:11" ht="24.75" customHeight="1" thickBot="1">
      <c r="A41" s="18">
        <v>426</v>
      </c>
      <c r="B41" s="21" t="s">
        <v>42</v>
      </c>
      <c r="C41" s="29">
        <v>10</v>
      </c>
      <c r="D41" s="29">
        <v>12</v>
      </c>
      <c r="E41" s="29">
        <v>4</v>
      </c>
      <c r="F41" s="29">
        <v>8</v>
      </c>
      <c r="G41" s="29">
        <v>6</v>
      </c>
      <c r="H41" s="29">
        <f>SUM($C41:G41)</f>
        <v>40</v>
      </c>
      <c r="I41" s="39">
        <v>19</v>
      </c>
      <c r="J41" s="19" t="s">
        <v>96</v>
      </c>
      <c r="K41" s="9"/>
    </row>
    <row r="42" spans="1:11" ht="24.75" customHeight="1" thickBot="1">
      <c r="A42" s="18">
        <v>425</v>
      </c>
      <c r="B42" s="21" t="s">
        <v>41</v>
      </c>
      <c r="C42" s="29">
        <v>11</v>
      </c>
      <c r="D42" s="29">
        <v>10</v>
      </c>
      <c r="E42" s="29">
        <v>9</v>
      </c>
      <c r="F42" s="29">
        <v>2</v>
      </c>
      <c r="G42" s="29">
        <v>7</v>
      </c>
      <c r="H42" s="29">
        <f>SUM($C42:G42)</f>
        <v>39</v>
      </c>
      <c r="I42" s="39">
        <v>20</v>
      </c>
      <c r="J42" s="19" t="s">
        <v>96</v>
      </c>
      <c r="K42" s="9"/>
    </row>
    <row r="43" spans="1:10" ht="24.75" customHeight="1" thickBot="1">
      <c r="A43" s="18">
        <v>446</v>
      </c>
      <c r="B43" s="21" t="s">
        <v>81</v>
      </c>
      <c r="C43" s="29">
        <v>9</v>
      </c>
      <c r="D43" s="29">
        <v>12</v>
      </c>
      <c r="E43" s="29">
        <v>7</v>
      </c>
      <c r="F43" s="29">
        <v>6</v>
      </c>
      <c r="G43" s="29">
        <v>5</v>
      </c>
      <c r="H43" s="29">
        <f>SUM($C43:G43)</f>
        <v>39</v>
      </c>
      <c r="I43" s="39">
        <v>20</v>
      </c>
      <c r="J43" s="19" t="s">
        <v>96</v>
      </c>
    </row>
    <row r="44" spans="1:10" ht="24.75" customHeight="1" thickBot="1">
      <c r="A44" s="18">
        <v>403</v>
      </c>
      <c r="B44" s="21" t="s">
        <v>12</v>
      </c>
      <c r="C44" s="29">
        <v>11</v>
      </c>
      <c r="D44" s="29">
        <v>10</v>
      </c>
      <c r="E44" s="29">
        <v>6</v>
      </c>
      <c r="F44" s="29">
        <v>6</v>
      </c>
      <c r="G44" s="29">
        <v>5</v>
      </c>
      <c r="H44" s="29">
        <f>SUM($C44:G44)</f>
        <v>38</v>
      </c>
      <c r="I44" s="39">
        <v>21</v>
      </c>
      <c r="J44" s="19" t="s">
        <v>96</v>
      </c>
    </row>
    <row r="45" spans="1:10" ht="24.75" customHeight="1" thickBot="1">
      <c r="A45" s="18">
        <v>414</v>
      </c>
      <c r="B45" s="21" t="s">
        <v>30</v>
      </c>
      <c r="C45" s="29">
        <v>12</v>
      </c>
      <c r="D45" s="29">
        <v>12</v>
      </c>
      <c r="E45" s="29">
        <v>6</v>
      </c>
      <c r="F45" s="29">
        <v>8</v>
      </c>
      <c r="G45" s="29">
        <v>0</v>
      </c>
      <c r="H45" s="29">
        <f>SUM($C45:G45)</f>
        <v>38</v>
      </c>
      <c r="I45" s="39">
        <v>21</v>
      </c>
      <c r="J45" s="19" t="s">
        <v>96</v>
      </c>
    </row>
    <row r="46" spans="1:10" ht="24.75" customHeight="1" thickBot="1">
      <c r="A46" s="18">
        <v>427</v>
      </c>
      <c r="B46" s="21" t="s">
        <v>43</v>
      </c>
      <c r="C46" s="29">
        <v>12</v>
      </c>
      <c r="D46" s="29">
        <v>12</v>
      </c>
      <c r="E46" s="29">
        <v>4</v>
      </c>
      <c r="F46" s="29">
        <v>4</v>
      </c>
      <c r="G46" s="29">
        <v>6</v>
      </c>
      <c r="H46" s="29">
        <f>SUM($C46:G46)</f>
        <v>38</v>
      </c>
      <c r="I46" s="39">
        <v>21</v>
      </c>
      <c r="J46" s="19" t="s">
        <v>96</v>
      </c>
    </row>
    <row r="47" spans="1:10" ht="24.75" customHeight="1" thickBot="1">
      <c r="A47" s="18">
        <v>409</v>
      </c>
      <c r="B47" s="21" t="s">
        <v>19</v>
      </c>
      <c r="C47" s="29"/>
      <c r="D47" s="29"/>
      <c r="E47" s="29"/>
      <c r="F47" s="29"/>
      <c r="G47" s="29"/>
      <c r="H47" s="29">
        <f>SUM($C47:G47)</f>
        <v>0</v>
      </c>
      <c r="I47" s="20"/>
      <c r="J47" s="19"/>
    </row>
    <row r="48" spans="1:10" ht="24.75" customHeight="1" thickBot="1">
      <c r="A48" s="18">
        <v>415</v>
      </c>
      <c r="B48" s="21" t="s">
        <v>31</v>
      </c>
      <c r="C48" s="29"/>
      <c r="D48" s="29"/>
      <c r="E48" s="29"/>
      <c r="F48" s="29"/>
      <c r="G48" s="29"/>
      <c r="H48" s="29">
        <f>SUM($C48:G48)</f>
        <v>0</v>
      </c>
      <c r="I48" s="20"/>
      <c r="J48" s="19"/>
    </row>
    <row r="49" spans="1:10" ht="24.75" customHeight="1" thickBot="1">
      <c r="A49" s="18">
        <v>416</v>
      </c>
      <c r="B49" s="21" t="s">
        <v>32</v>
      </c>
      <c r="C49" s="29"/>
      <c r="D49" s="29"/>
      <c r="E49" s="29"/>
      <c r="F49" s="29"/>
      <c r="G49" s="29"/>
      <c r="H49" s="29">
        <f>SUM($C49:G49)</f>
        <v>0</v>
      </c>
      <c r="I49" s="20"/>
      <c r="J49" s="19"/>
    </row>
    <row r="50" spans="1:10" ht="24.75" customHeight="1" thickBot="1">
      <c r="A50" s="18">
        <v>417</v>
      </c>
      <c r="B50" s="21" t="s">
        <v>33</v>
      </c>
      <c r="C50" s="29"/>
      <c r="D50" s="29"/>
      <c r="E50" s="29"/>
      <c r="F50" s="29"/>
      <c r="G50" s="29"/>
      <c r="H50" s="29">
        <f>SUM($C50:G50)</f>
        <v>0</v>
      </c>
      <c r="I50" s="20"/>
      <c r="J50" s="19"/>
    </row>
    <row r="51" spans="1:10" ht="24.75" customHeight="1" thickBot="1">
      <c r="A51" s="18">
        <v>418</v>
      </c>
      <c r="B51" s="21" t="s">
        <v>34</v>
      </c>
      <c r="C51" s="29"/>
      <c r="D51" s="29"/>
      <c r="E51" s="29"/>
      <c r="F51" s="29"/>
      <c r="G51" s="29"/>
      <c r="H51" s="29">
        <f>SUM($C51:G51)</f>
        <v>0</v>
      </c>
      <c r="I51" s="20"/>
      <c r="J51" s="19"/>
    </row>
    <row r="52" spans="1:10" ht="24.75" customHeight="1" thickBot="1">
      <c r="A52" s="18">
        <v>419</v>
      </c>
      <c r="B52" s="21" t="s">
        <v>35</v>
      </c>
      <c r="C52" s="29"/>
      <c r="D52" s="29"/>
      <c r="E52" s="29"/>
      <c r="F52" s="29"/>
      <c r="G52" s="29"/>
      <c r="H52" s="29">
        <f>SUM($C52:G52)</f>
        <v>0</v>
      </c>
      <c r="I52" s="20"/>
      <c r="J52" s="19"/>
    </row>
    <row r="53" spans="1:10" ht="24.75" customHeight="1" thickBot="1">
      <c r="A53" s="18">
        <v>421</v>
      </c>
      <c r="B53" s="21" t="s">
        <v>37</v>
      </c>
      <c r="C53" s="29"/>
      <c r="D53" s="29"/>
      <c r="E53" s="29"/>
      <c r="F53" s="29"/>
      <c r="G53" s="29"/>
      <c r="H53" s="29">
        <f>SUM($C53:G53)</f>
        <v>0</v>
      </c>
      <c r="I53" s="20"/>
      <c r="J53" s="19"/>
    </row>
    <row r="54" spans="1:10" ht="24.75" customHeight="1" thickBot="1">
      <c r="A54" s="18">
        <v>423</v>
      </c>
      <c r="B54" s="21" t="s">
        <v>39</v>
      </c>
      <c r="C54" s="29"/>
      <c r="D54" s="29"/>
      <c r="E54" s="29"/>
      <c r="F54" s="29"/>
      <c r="G54" s="29"/>
      <c r="H54" s="29">
        <f>SUM($C54:G54)</f>
        <v>0</v>
      </c>
      <c r="I54" s="20"/>
      <c r="J54" s="19"/>
    </row>
    <row r="55" spans="1:10" ht="24.75" customHeight="1" thickBot="1">
      <c r="A55" s="18">
        <v>428</v>
      </c>
      <c r="B55" s="21" t="s">
        <v>44</v>
      </c>
      <c r="C55" s="29"/>
      <c r="D55" s="29"/>
      <c r="E55" s="29"/>
      <c r="F55" s="29"/>
      <c r="G55" s="29"/>
      <c r="H55" s="29">
        <f>SUM($C55:G55)</f>
        <v>0</v>
      </c>
      <c r="I55" s="20"/>
      <c r="J55" s="19"/>
    </row>
    <row r="56" spans="1:10" ht="24.75" customHeight="1" thickBot="1">
      <c r="A56" s="18">
        <v>435</v>
      </c>
      <c r="B56" s="21" t="s">
        <v>61</v>
      </c>
      <c r="C56" s="29"/>
      <c r="D56" s="29"/>
      <c r="E56" s="29"/>
      <c r="F56" s="29"/>
      <c r="G56" s="29"/>
      <c r="H56" s="29">
        <f>SUM($C56:G56)</f>
        <v>0</v>
      </c>
      <c r="I56" s="20"/>
      <c r="J56" s="19"/>
    </row>
    <row r="57" spans="1:10" ht="24.75" customHeight="1" thickBot="1">
      <c r="A57" s="18">
        <v>438</v>
      </c>
      <c r="B57" s="21" t="s">
        <v>64</v>
      </c>
      <c r="C57" s="29"/>
      <c r="D57" s="29"/>
      <c r="E57" s="29"/>
      <c r="F57" s="29"/>
      <c r="G57" s="29"/>
      <c r="H57" s="29">
        <f>SUM($C57:G57)</f>
        <v>0</v>
      </c>
      <c r="I57" s="20"/>
      <c r="J57" s="19"/>
    </row>
    <row r="58" spans="1:10" ht="24.75" customHeight="1" thickBot="1">
      <c r="A58" s="18">
        <v>442</v>
      </c>
      <c r="B58" s="21" t="s">
        <v>68</v>
      </c>
      <c r="C58" s="29"/>
      <c r="D58" s="29"/>
      <c r="E58" s="29"/>
      <c r="F58" s="29"/>
      <c r="G58" s="29"/>
      <c r="H58" s="29">
        <f>SUM($C58:G58)</f>
        <v>0</v>
      </c>
      <c r="I58" s="32"/>
      <c r="J58" s="21"/>
    </row>
    <row r="59" spans="1:10" ht="24.75" customHeight="1" thickBot="1">
      <c r="A59" s="18">
        <v>445</v>
      </c>
      <c r="B59" s="21" t="s">
        <v>71</v>
      </c>
      <c r="C59" s="29"/>
      <c r="D59" s="29"/>
      <c r="E59" s="29"/>
      <c r="F59" s="29"/>
      <c r="G59" s="29"/>
      <c r="H59" s="29">
        <f>SUM($C59:G59)</f>
        <v>0</v>
      </c>
      <c r="I59" s="32"/>
      <c r="J59" s="21"/>
    </row>
    <row r="60" spans="1:10" ht="24.75" customHeight="1" thickBot="1">
      <c r="A60" s="18">
        <v>453</v>
      </c>
      <c r="B60" s="21" t="s">
        <v>80</v>
      </c>
      <c r="C60" s="29"/>
      <c r="D60" s="29"/>
      <c r="E60" s="29"/>
      <c r="F60" s="29"/>
      <c r="G60" s="29"/>
      <c r="H60" s="29">
        <f>SUM($C60:G60)</f>
        <v>0</v>
      </c>
      <c r="I60" s="32"/>
      <c r="J60" s="21"/>
    </row>
    <row r="61" spans="1:10" ht="24.75" customHeight="1" thickBot="1">
      <c r="A61" s="18">
        <v>454</v>
      </c>
      <c r="B61" s="21" t="s">
        <v>84</v>
      </c>
      <c r="C61" s="29"/>
      <c r="D61" s="29"/>
      <c r="E61" s="29"/>
      <c r="F61" s="29"/>
      <c r="G61" s="29"/>
      <c r="H61" s="29">
        <f>SUM($C61:G61)</f>
        <v>0</v>
      </c>
      <c r="I61" s="32"/>
      <c r="J61" s="21"/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6"/>
  <sheetViews>
    <sheetView zoomScale="75" zoomScaleNormal="75" zoomScalePageLayoutView="0" workbookViewId="0" topLeftCell="A1">
      <selection activeCell="B26" sqref="B26"/>
    </sheetView>
  </sheetViews>
  <sheetFormatPr defaultColWidth="9.00390625" defaultRowHeight="12.75"/>
  <cols>
    <col min="1" max="1" width="12.125" style="10" customWidth="1"/>
    <col min="2" max="2" width="59.375" style="11" customWidth="1"/>
    <col min="3" max="3" width="5.875" style="11" customWidth="1"/>
    <col min="4" max="5" width="7.25390625" style="11" customWidth="1"/>
    <col min="6" max="6" width="6.375" style="11" customWidth="1"/>
    <col min="7" max="7" width="6.75390625" style="11" customWidth="1"/>
    <col min="8" max="8" width="16.625" style="1" customWidth="1"/>
    <col min="9" max="9" width="15.125" style="0" customWidth="1"/>
  </cols>
  <sheetData>
    <row r="1" ht="12.75" customHeight="1"/>
    <row r="2" spans="1:8" ht="15.75" customHeight="1">
      <c r="A2" s="12" t="s">
        <v>9</v>
      </c>
      <c r="B2" s="13"/>
      <c r="C2" s="13"/>
      <c r="D2" s="13"/>
      <c r="E2" s="13"/>
      <c r="F2" s="13"/>
      <c r="G2" s="13"/>
      <c r="H2" s="2"/>
    </row>
    <row r="3" ht="13.5" customHeight="1" thickBot="1"/>
    <row r="4" spans="1:9" s="5" customFormat="1" ht="55.5" customHeight="1" thickBot="1">
      <c r="A4" s="35" t="s">
        <v>1</v>
      </c>
      <c r="B4" s="36" t="s">
        <v>2</v>
      </c>
      <c r="C4" s="37">
        <v>1</v>
      </c>
      <c r="D4" s="37">
        <v>2</v>
      </c>
      <c r="E4" s="37">
        <v>3</v>
      </c>
      <c r="F4" s="37">
        <v>4</v>
      </c>
      <c r="G4" s="37">
        <v>5</v>
      </c>
      <c r="H4" s="38" t="s">
        <v>91</v>
      </c>
      <c r="I4" s="38" t="s">
        <v>0</v>
      </c>
    </row>
    <row r="5" spans="1:10" s="7" customFormat="1" ht="24.75" customHeight="1" thickBot="1">
      <c r="A5" s="39">
        <v>401</v>
      </c>
      <c r="B5" s="40" t="s">
        <v>90</v>
      </c>
      <c r="C5" s="36">
        <v>3</v>
      </c>
      <c r="D5" s="36">
        <v>2</v>
      </c>
      <c r="E5" s="36">
        <v>9</v>
      </c>
      <c r="F5" s="36">
        <v>6</v>
      </c>
      <c r="G5" s="36">
        <v>7</v>
      </c>
      <c r="H5" s="36">
        <v>23</v>
      </c>
      <c r="I5" s="19" t="s">
        <v>96</v>
      </c>
      <c r="J5" s="8"/>
    </row>
    <row r="6" spans="2:7" ht="18.75">
      <c r="B6" s="22"/>
      <c r="C6" s="22"/>
      <c r="D6" s="22"/>
      <c r="E6" s="22"/>
      <c r="F6" s="22"/>
      <c r="G6" s="22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2008-12-04T22:51:46Z</cp:lastPrinted>
  <dcterms:created xsi:type="dcterms:W3CDTF">2005-02-12T11:18:47Z</dcterms:created>
  <dcterms:modified xsi:type="dcterms:W3CDTF">2009-12-20T16:25:19Z</dcterms:modified>
  <cp:category/>
  <cp:version/>
  <cp:contentType/>
  <cp:contentStatus/>
</cp:coreProperties>
</file>